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155" activeTab="1"/>
  </bookViews>
  <sheets>
    <sheet name="Analyses sheet" sheetId="3" r:id="rId1"/>
    <sheet name="Sheet2" sheetId="4" r:id="rId2"/>
    <sheet name="Index scores" sheetId="1" r:id="rId3"/>
    <sheet name="Abundance sheet" sheetId="2" r:id="rId4"/>
  </sheets>
  <calcPr calcId="152511"/>
</workbook>
</file>

<file path=xl/calcChain.xml><?xml version="1.0" encoding="utf-8"?>
<calcChain xmlns="http://schemas.openxmlformats.org/spreadsheetml/2006/main">
  <c r="E36" i="4" l="1"/>
  <c r="E35" i="4"/>
  <c r="E34" i="4"/>
  <c r="E33" i="4"/>
  <c r="E31" i="4"/>
  <c r="E30" i="4"/>
  <c r="E29" i="4"/>
  <c r="E28" i="4"/>
  <c r="E27" i="4"/>
  <c r="E26" i="4"/>
  <c r="E25" i="4"/>
  <c r="E22" i="4"/>
  <c r="E20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L7" i="1" l="1"/>
  <c r="L14" i="1"/>
  <c r="L11" i="1"/>
  <c r="L10" i="1"/>
  <c r="L12" i="1"/>
  <c r="L9" i="1"/>
  <c r="L13" i="1"/>
  <c r="L21" i="1" l="1"/>
  <c r="L15" i="1"/>
  <c r="L19" i="1"/>
  <c r="L25" i="1"/>
  <c r="L30" i="1"/>
  <c r="L29" i="1"/>
  <c r="L28" i="1"/>
  <c r="L27" i="1"/>
  <c r="L24" i="1"/>
  <c r="L33" i="1"/>
  <c r="L3" i="1"/>
  <c r="L4" i="1"/>
  <c r="L2" i="1"/>
  <c r="L5" i="1"/>
  <c r="L8" i="1"/>
  <c r="L6" i="1"/>
  <c r="L17" i="1"/>
  <c r="L32" i="1"/>
  <c r="L35" i="1"/>
  <c r="L34" i="1"/>
  <c r="L26" i="1"/>
  <c r="L16" i="1"/>
</calcChain>
</file>

<file path=xl/sharedStrings.xml><?xml version="1.0" encoding="utf-8"?>
<sst xmlns="http://schemas.openxmlformats.org/spreadsheetml/2006/main" count="1027" uniqueCount="315">
  <si>
    <t>GT Code</t>
  </si>
  <si>
    <t>Site</t>
  </si>
  <si>
    <t>NWU No.</t>
  </si>
  <si>
    <t>Count</t>
  </si>
  <si>
    <t>No. spec.</t>
  </si>
  <si>
    <t>SPI</t>
  </si>
  <si>
    <t>%incl. in SPI</t>
  </si>
  <si>
    <t>BDI</t>
  </si>
  <si>
    <t>%incl. in BDI</t>
  </si>
  <si>
    <t>%PTV</t>
  </si>
  <si>
    <t>% Deformed cells</t>
  </si>
  <si>
    <t>26_1</t>
  </si>
  <si>
    <t>26_3</t>
  </si>
  <si>
    <t>29_4</t>
  </si>
  <si>
    <t>29_5</t>
  </si>
  <si>
    <t>11_18</t>
  </si>
  <si>
    <t>11_21</t>
  </si>
  <si>
    <t>11_06</t>
  </si>
  <si>
    <t>11_01</t>
  </si>
  <si>
    <t>11_04</t>
  </si>
  <si>
    <t>11_03</t>
  </si>
  <si>
    <t>29_02</t>
  </si>
  <si>
    <t>26_16</t>
  </si>
  <si>
    <t>26_17</t>
  </si>
  <si>
    <t>28_1</t>
  </si>
  <si>
    <t>28_2</t>
  </si>
  <si>
    <t>28_4</t>
  </si>
  <si>
    <t>26_2</t>
  </si>
  <si>
    <t>26_12</t>
  </si>
  <si>
    <t>26_15</t>
  </si>
  <si>
    <t>26_08</t>
  </si>
  <si>
    <t>26_14</t>
  </si>
  <si>
    <t>26_13</t>
  </si>
  <si>
    <t>26_11</t>
  </si>
  <si>
    <t>15-372/1348</t>
  </si>
  <si>
    <t>15-373/1349</t>
  </si>
  <si>
    <t>15-374/1350</t>
  </si>
  <si>
    <t>15-375/1351</t>
  </si>
  <si>
    <t>15-376/1352</t>
  </si>
  <si>
    <t>15-377/1353</t>
  </si>
  <si>
    <t>15-378/1354</t>
  </si>
  <si>
    <t>15-379/1355</t>
  </si>
  <si>
    <t>15-414/1356</t>
  </si>
  <si>
    <t>15-415/1357</t>
  </si>
  <si>
    <t>15-416/1358</t>
  </si>
  <si>
    <t>15-417/1359</t>
  </si>
  <si>
    <t>15-418/1360</t>
  </si>
  <si>
    <t>15-419/1361</t>
  </si>
  <si>
    <t>15-420/1362</t>
  </si>
  <si>
    <t>15-421/1363</t>
  </si>
  <si>
    <t>15-422/1364</t>
  </si>
  <si>
    <t>15-423/1365</t>
  </si>
  <si>
    <t>15-433/1366</t>
  </si>
  <si>
    <t>15-434/1367</t>
  </si>
  <si>
    <t>15-435/1368</t>
  </si>
  <si>
    <t>15-436/1369</t>
  </si>
  <si>
    <t>15-437*1370</t>
  </si>
  <si>
    <t>15-438/*1371</t>
  </si>
  <si>
    <t>15-439/1372</t>
  </si>
  <si>
    <t>15-440/1373</t>
  </si>
  <si>
    <t>15-441/1374</t>
  </si>
  <si>
    <t>Taxon</t>
  </si>
  <si>
    <t xml:space="preserve">Abnormal diatom valve or sum of deformities </t>
  </si>
  <si>
    <t>15-443/1375</t>
  </si>
  <si>
    <t>15-444/1376</t>
  </si>
  <si>
    <t>15-445/1377</t>
  </si>
  <si>
    <t>15-446/1378</t>
  </si>
  <si>
    <t>15-447/1379</t>
  </si>
  <si>
    <t>15-448/1380</t>
  </si>
  <si>
    <t>15-449/1381</t>
  </si>
  <si>
    <t>15_5</t>
  </si>
  <si>
    <t>11_22</t>
  </si>
  <si>
    <t>15_3</t>
  </si>
  <si>
    <t>15_1</t>
  </si>
  <si>
    <t>15_2</t>
  </si>
  <si>
    <t>15_6</t>
  </si>
  <si>
    <t>11_20</t>
  </si>
  <si>
    <t>GT0632</t>
  </si>
  <si>
    <r>
      <rPr>
        <i/>
        <sz val="11"/>
        <color theme="1"/>
        <rFont val="Calibri"/>
        <family val="2"/>
        <scheme val="minor"/>
      </rPr>
      <t>Aulacoseira ambigua</t>
    </r>
    <r>
      <rPr>
        <sz val="11"/>
        <color theme="1"/>
        <rFont val="Calibri"/>
        <family val="2"/>
        <scheme val="minor"/>
      </rPr>
      <t xml:space="preserve"> (Grunow) Simonsen                                </t>
    </r>
  </si>
  <si>
    <r>
      <rPr>
        <i/>
        <sz val="11"/>
        <color theme="1"/>
        <rFont val="Calibri"/>
        <family val="2"/>
        <scheme val="minor"/>
      </rPr>
      <t>Achnanthidium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</si>
  <si>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Achnanthidium crassum</t>
    </r>
    <r>
      <rPr>
        <sz val="11"/>
        <color theme="1"/>
        <rFont val="Calibri"/>
        <family val="2"/>
        <scheme val="minor"/>
      </rPr>
      <t xml:space="preserve"> (Hustedt) Potapova &amp; Ponader                   </t>
    </r>
  </si>
  <si>
    <r>
      <rPr>
        <i/>
        <sz val="11"/>
        <color theme="1"/>
        <rFont val="Calibri"/>
        <family val="2"/>
        <scheme val="minor"/>
      </rPr>
      <t>Achnanthidium exiguum</t>
    </r>
    <r>
      <rPr>
        <sz val="11"/>
        <color theme="1"/>
        <rFont val="Calibri"/>
        <family val="2"/>
        <scheme val="minor"/>
      </rPr>
      <t xml:space="preserve"> (Grunow) Czarnecki                             </t>
    </r>
  </si>
  <si>
    <r>
      <rPr>
        <i/>
        <sz val="11"/>
        <color theme="1"/>
        <rFont val="Calibri"/>
        <family val="2"/>
        <scheme val="minor"/>
      </rPr>
      <t>Achnanthidium minutissimum</t>
    </r>
    <r>
      <rPr>
        <sz val="11"/>
        <color theme="1"/>
        <rFont val="Calibri"/>
        <family val="2"/>
        <scheme val="minor"/>
      </rPr>
      <t xml:space="preserve"> (Kützing) Czarnecki                       </t>
    </r>
  </si>
  <si>
    <r>
      <rPr>
        <i/>
        <sz val="11"/>
        <color theme="1"/>
        <rFont val="Calibri"/>
        <family val="2"/>
        <scheme val="minor"/>
      </rPr>
      <t>Amphora montana</t>
    </r>
    <r>
      <rPr>
        <sz val="11"/>
        <color theme="1"/>
        <rFont val="Calibri"/>
        <family val="2"/>
        <scheme val="minor"/>
      </rPr>
      <t xml:space="preserve"> Krasske 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</si>
  <si>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Amphora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</si>
  <si>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>Aulacoseira muzzanensis</t>
    </r>
    <r>
      <rPr>
        <sz val="11"/>
        <color theme="1"/>
        <rFont val="Calibri"/>
        <family val="2"/>
        <scheme val="minor"/>
      </rPr>
      <t xml:space="preserve"> (Meister) Krammer                            </t>
    </r>
  </si>
  <si>
    <r>
      <rPr>
        <i/>
        <sz val="11"/>
        <color theme="1"/>
        <rFont val="Calibri"/>
        <family val="2"/>
        <scheme val="minor"/>
      </rPr>
      <t xml:space="preserve">Amphora pediculus </t>
    </r>
    <r>
      <rPr>
        <sz val="11"/>
        <color theme="1"/>
        <rFont val="Calibri"/>
        <family val="2"/>
        <scheme val="minor"/>
      </rPr>
      <t xml:space="preserve">(Kützing) Grunow                                   </t>
    </r>
  </si>
  <si>
    <r>
      <rPr>
        <i/>
        <sz val="11"/>
        <color theme="1"/>
        <rFont val="Calibri"/>
        <family val="2"/>
        <scheme val="minor"/>
      </rPr>
      <t>Amphipleura pellucida</t>
    </r>
    <r>
      <rPr>
        <sz val="11"/>
        <color theme="1"/>
        <rFont val="Calibri"/>
        <family val="2"/>
        <scheme val="minor"/>
      </rPr>
      <t xml:space="preserve"> Kützing                                        </t>
    </r>
  </si>
  <si>
    <r>
      <rPr>
        <i/>
        <sz val="11"/>
        <color theme="1"/>
        <rFont val="Calibri"/>
        <family val="2"/>
        <scheme val="minor"/>
      </rPr>
      <t>Aulacoseira granulata</t>
    </r>
    <r>
      <rPr>
        <sz val="11"/>
        <color theme="1"/>
        <rFont val="Calibri"/>
        <family val="2"/>
        <scheme val="minor"/>
      </rPr>
      <t xml:space="preserve"> var.</t>
    </r>
    <r>
      <rPr>
        <i/>
        <sz val="11"/>
        <color theme="1"/>
        <rFont val="Calibri"/>
        <family val="2"/>
        <scheme val="minor"/>
      </rPr>
      <t xml:space="preserve"> angustissima</t>
    </r>
    <r>
      <rPr>
        <sz val="11"/>
        <color theme="1"/>
        <rFont val="Calibri"/>
        <family val="2"/>
        <scheme val="minor"/>
      </rPr>
      <t xml:space="preserve"> (O.Müller) Simonsen</t>
    </r>
  </si>
  <si>
    <r>
      <rPr>
        <i/>
        <sz val="11"/>
        <color theme="1"/>
        <rFont val="Calibri"/>
        <family val="2"/>
        <scheme val="minor"/>
      </rPr>
      <t>Aulacoseira granulata</t>
    </r>
    <r>
      <rPr>
        <sz val="11"/>
        <color theme="1"/>
        <rFont val="Calibri"/>
        <family val="2"/>
        <scheme val="minor"/>
      </rPr>
      <t xml:space="preserve"> (Ehrenberg) Simonsen                                </t>
    </r>
  </si>
  <si>
    <r>
      <rPr>
        <i/>
        <sz val="11"/>
        <color theme="1"/>
        <rFont val="Calibri"/>
        <family val="2"/>
        <scheme val="minor"/>
      </rPr>
      <t>Amphora veneta</t>
    </r>
    <r>
      <rPr>
        <sz val="11"/>
        <color theme="1"/>
        <rFont val="Calibri"/>
        <family val="2"/>
        <scheme val="minor"/>
      </rPr>
      <t xml:space="preserve"> Kützing                                               </t>
    </r>
  </si>
  <si>
    <r>
      <rPr>
        <i/>
        <sz val="11"/>
        <color theme="1"/>
        <rFont val="Calibri"/>
        <family val="2"/>
        <scheme val="minor"/>
      </rPr>
      <t>Cymbella aspera</t>
    </r>
    <r>
      <rPr>
        <sz val="11"/>
        <color theme="1"/>
        <rFont val="Calibri"/>
        <family val="2"/>
        <scheme val="minor"/>
      </rPr>
      <t xml:space="preserve"> (Ehrenberg) H.Peragallo                               </t>
    </r>
  </si>
  <si>
    <r>
      <rPr>
        <i/>
        <sz val="11"/>
        <color theme="1"/>
        <rFont val="Calibri"/>
        <family val="2"/>
        <scheme val="minor"/>
      </rPr>
      <t>Cyclotella atomus</t>
    </r>
    <r>
      <rPr>
        <sz val="11"/>
        <color theme="1"/>
        <rFont val="Calibri"/>
        <family val="2"/>
        <scheme val="minor"/>
      </rPr>
      <t xml:space="preserve"> Hustedt                                            </t>
    </r>
  </si>
  <si>
    <r>
      <rPr>
        <i/>
        <sz val="11"/>
        <color theme="1"/>
        <rFont val="Calibri"/>
        <family val="2"/>
        <scheme val="minor"/>
      </rPr>
      <t>Cymbopleura amphicephala</t>
    </r>
    <r>
      <rPr>
        <sz val="11"/>
        <color theme="1"/>
        <rFont val="Calibri"/>
        <family val="2"/>
        <scheme val="minor"/>
      </rPr>
      <t xml:space="preserve"> Krammer                                     </t>
    </r>
  </si>
  <si>
    <r>
      <rPr>
        <i/>
        <sz val="11"/>
        <color theme="1"/>
        <rFont val="Calibri"/>
        <family val="2"/>
        <scheme val="minor"/>
      </rPr>
      <t>Cymbopleura austriaca</t>
    </r>
    <r>
      <rPr>
        <sz val="11"/>
        <color theme="1"/>
        <rFont val="Calibri"/>
        <family val="2"/>
        <scheme val="minor"/>
      </rPr>
      <t xml:space="preserve"> (Grunow) Krammer                               </t>
    </r>
  </si>
  <si>
    <r>
      <rPr>
        <i/>
        <sz val="11"/>
        <color theme="1"/>
        <rFont val="Calibri"/>
        <family val="2"/>
        <scheme val="minor"/>
      </rPr>
      <t xml:space="preserve">Cymbella cuspidata </t>
    </r>
    <r>
      <rPr>
        <sz val="11"/>
        <color theme="1"/>
        <rFont val="Calibri"/>
        <family val="2"/>
        <scheme val="minor"/>
      </rPr>
      <t xml:space="preserve">Kützing                                           </t>
    </r>
  </si>
  <si>
    <r>
      <rPr>
        <i/>
        <sz val="11"/>
        <color theme="1"/>
        <rFont val="Calibri"/>
        <family val="2"/>
        <scheme val="minor"/>
      </rPr>
      <t>Cyclostephanos dubius</t>
    </r>
    <r>
      <rPr>
        <sz val="11"/>
        <color theme="1"/>
        <rFont val="Calibri"/>
        <family val="2"/>
        <scheme val="minor"/>
      </rPr>
      <t xml:space="preserve"> (Fricke) Round                                 </t>
    </r>
  </si>
  <si>
    <r>
      <rPr>
        <i/>
        <sz val="11"/>
        <color theme="1"/>
        <rFont val="Calibri"/>
        <family val="2"/>
        <scheme val="minor"/>
      </rPr>
      <t>Cyclostephanos invisitatus</t>
    </r>
    <r>
      <rPr>
        <sz val="11"/>
        <color theme="1"/>
        <rFont val="Calibri"/>
        <family val="2"/>
        <scheme val="minor"/>
      </rPr>
      <t xml:space="preserve"> (Hohn &amp; Hellerman) Theriot, Stoermer &amp; H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kansson</t>
    </r>
  </si>
  <si>
    <r>
      <rPr>
        <i/>
        <sz val="11"/>
        <color theme="1"/>
        <rFont val="Calibri"/>
        <family val="2"/>
        <scheme val="minor"/>
      </rPr>
      <t>Cymbella kappii</t>
    </r>
    <r>
      <rPr>
        <sz val="11"/>
        <color theme="1"/>
        <rFont val="Calibri"/>
        <family val="2"/>
        <scheme val="minor"/>
      </rPr>
      <t xml:space="preserve"> (Cholnoky) Cholnoky                                   </t>
    </r>
  </si>
  <si>
    <r>
      <rPr>
        <i/>
        <sz val="11"/>
        <color theme="1"/>
        <rFont val="Calibri"/>
        <family val="2"/>
        <scheme val="minor"/>
      </rPr>
      <t>Cyclotella meduanae</t>
    </r>
    <r>
      <rPr>
        <sz val="11"/>
        <color theme="1"/>
        <rFont val="Calibri"/>
        <family val="2"/>
        <scheme val="minor"/>
      </rPr>
      <t xml:space="preserve"> Germain                                          </t>
    </r>
  </si>
  <si>
    <r>
      <rPr>
        <i/>
        <sz val="11"/>
        <color theme="1"/>
        <rFont val="Calibri"/>
        <family val="2"/>
        <scheme val="minor"/>
      </rPr>
      <t>Cyclotella meneghiniana</t>
    </r>
    <r>
      <rPr>
        <sz val="11"/>
        <color theme="1"/>
        <rFont val="Calibri"/>
        <family val="2"/>
        <scheme val="minor"/>
      </rPr>
      <t xml:space="preserve"> Kützing                                      </t>
    </r>
  </si>
  <si>
    <r>
      <rPr>
        <i/>
        <sz val="11"/>
        <color theme="1"/>
        <rFont val="Calibri"/>
        <family val="2"/>
        <scheme val="minor"/>
      </rPr>
      <t>Craticula molestiformis</t>
    </r>
    <r>
      <rPr>
        <sz val="11"/>
        <color theme="1"/>
        <rFont val="Calibri"/>
        <family val="2"/>
        <scheme val="minor"/>
      </rPr>
      <t xml:space="preserve"> (Hustedt) Lange-Bertalot                     </t>
    </r>
  </si>
  <si>
    <r>
      <rPr>
        <i/>
        <sz val="11"/>
        <color theme="1"/>
        <rFont val="Calibri"/>
        <family val="2"/>
        <scheme val="minor"/>
      </rPr>
      <t>Caloneis molaris</t>
    </r>
    <r>
      <rPr>
        <sz val="11"/>
        <color theme="1"/>
        <rFont val="Calibri"/>
        <family val="2"/>
        <scheme val="minor"/>
      </rPr>
      <t xml:space="preserve"> (Grunow) Krammer                                    </t>
    </r>
  </si>
  <si>
    <r>
      <rPr>
        <i/>
        <sz val="11"/>
        <color theme="1"/>
        <rFont val="Calibri"/>
        <family val="2"/>
        <scheme val="minor"/>
      </rPr>
      <t>Cyclotella ocellata</t>
    </r>
    <r>
      <rPr>
        <sz val="11"/>
        <color theme="1"/>
        <rFont val="Calibri"/>
        <family val="2"/>
        <scheme val="minor"/>
      </rPr>
      <t xml:space="preserve"> Pantocsek                                        </t>
    </r>
  </si>
  <si>
    <r>
      <rPr>
        <i/>
        <sz val="11"/>
        <color theme="1"/>
        <rFont val="Calibri"/>
        <family val="2"/>
        <scheme val="minor"/>
      </rPr>
      <t>Cocconeis pediculus</t>
    </r>
    <r>
      <rPr>
        <sz val="11"/>
        <color theme="1"/>
        <rFont val="Calibri"/>
        <family val="2"/>
        <scheme val="minor"/>
      </rPr>
      <t xml:space="preserve"> Ehrenberg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</si>
  <si>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Cocconeis placentula </t>
    </r>
    <r>
      <rPr>
        <sz val="11"/>
        <color theme="1"/>
        <rFont val="Calibri"/>
        <family val="2"/>
        <scheme val="minor"/>
      </rPr>
      <t>Ehrenberg</t>
    </r>
  </si>
  <si>
    <r>
      <rPr>
        <i/>
        <sz val="11"/>
        <color theme="1"/>
        <rFont val="Calibri"/>
        <family val="2"/>
        <scheme val="minor"/>
      </rPr>
      <t>Cocconeis placentula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euglypta</t>
    </r>
    <r>
      <rPr>
        <sz val="11"/>
        <color theme="1"/>
        <rFont val="Calibri"/>
        <family val="2"/>
        <scheme val="minor"/>
      </rPr>
      <t xml:space="preserve"> (Ehrenberg) Grunow            </t>
    </r>
  </si>
  <si>
    <r>
      <rPr>
        <i/>
        <sz val="11"/>
        <color theme="1"/>
        <rFont val="Calibri"/>
        <family val="2"/>
        <scheme val="minor"/>
      </rPr>
      <t>Caloneis pulchra</t>
    </r>
    <r>
      <rPr>
        <sz val="11"/>
        <color theme="1"/>
        <rFont val="Calibri"/>
        <family val="2"/>
        <scheme val="minor"/>
      </rPr>
      <t xml:space="preserve"> Messikommer                                         </t>
    </r>
  </si>
  <si>
    <r>
      <rPr>
        <i/>
        <sz val="11"/>
        <color theme="1"/>
        <rFont val="Calibri"/>
        <family val="2"/>
        <scheme val="minor"/>
      </rPr>
      <t>Craticula accomoda</t>
    </r>
    <r>
      <rPr>
        <sz val="11"/>
        <color theme="1"/>
        <rFont val="Calibri"/>
        <family val="2"/>
        <scheme val="minor"/>
      </rPr>
      <t xml:space="preserve"> (Hustedt) D.G.Mann                                    </t>
    </r>
  </si>
  <si>
    <r>
      <rPr>
        <i/>
        <sz val="11"/>
        <color theme="1"/>
        <rFont val="Calibri"/>
        <family val="2"/>
        <scheme val="minor"/>
      </rPr>
      <t>Cymatopleura solea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apiculata</t>
    </r>
    <r>
      <rPr>
        <sz val="11"/>
        <color theme="1"/>
        <rFont val="Calibri"/>
        <family val="2"/>
        <scheme val="minor"/>
      </rPr>
      <t xml:space="preserve"> (W.Smith) Ralfs </t>
    </r>
  </si>
  <si>
    <r>
      <rPr>
        <i/>
        <sz val="11"/>
        <color theme="1"/>
        <rFont val="Calibri"/>
        <family val="2"/>
        <scheme val="minor"/>
      </rPr>
      <t xml:space="preserve">Cymbella similis </t>
    </r>
    <r>
      <rPr>
        <sz val="11"/>
        <color theme="1"/>
        <rFont val="Calibri"/>
        <family val="2"/>
        <scheme val="minor"/>
      </rPr>
      <t xml:space="preserve">Krasske                                             </t>
    </r>
  </si>
  <si>
    <r>
      <rPr>
        <i/>
        <sz val="11"/>
        <color theme="1"/>
        <rFont val="Calibri"/>
        <family val="2"/>
        <scheme val="minor"/>
      </rPr>
      <t>Cymbella subleptoceros</t>
    </r>
    <r>
      <rPr>
        <sz val="11"/>
        <color theme="1"/>
        <rFont val="Calibri"/>
        <family val="2"/>
        <scheme val="minor"/>
      </rPr>
      <t xml:space="preserve"> Krammer                                       </t>
    </r>
  </si>
  <si>
    <r>
      <rPr>
        <i/>
        <sz val="11"/>
        <color theme="1"/>
        <rFont val="Calibri"/>
        <family val="2"/>
        <scheme val="minor"/>
      </rPr>
      <t>Cymbella turgidula</t>
    </r>
    <r>
      <rPr>
        <sz val="11"/>
        <color theme="1"/>
        <rFont val="Calibri"/>
        <family val="2"/>
        <scheme val="minor"/>
      </rPr>
      <t xml:space="preserve"> Grunow  </t>
    </r>
  </si>
  <si>
    <r>
      <rPr>
        <i/>
        <sz val="11"/>
        <color theme="1"/>
        <rFont val="Calibri"/>
        <family val="2"/>
        <scheme val="minor"/>
      </rPr>
      <t xml:space="preserve">Cymbella tropica </t>
    </r>
    <r>
      <rPr>
        <sz val="11"/>
        <color theme="1"/>
        <rFont val="Calibri"/>
        <family val="2"/>
        <scheme val="minor"/>
      </rPr>
      <t xml:space="preserve">Krammer             </t>
    </r>
  </si>
  <si>
    <r>
      <rPr>
        <i/>
        <sz val="11"/>
        <color theme="1"/>
        <rFont val="Calibri"/>
        <family val="2"/>
        <scheme val="minor"/>
      </rPr>
      <t xml:space="preserve">Cymbella tumida </t>
    </r>
    <r>
      <rPr>
        <sz val="11"/>
        <color theme="1"/>
        <rFont val="Calibri"/>
        <family val="2"/>
        <scheme val="minor"/>
      </rPr>
      <t xml:space="preserve">(Brèbisson)Van Heurck                                </t>
    </r>
  </si>
  <si>
    <r>
      <rPr>
        <i/>
        <sz val="11"/>
        <color theme="1"/>
        <rFont val="Calibri"/>
        <family val="2"/>
        <scheme val="minor"/>
      </rPr>
      <t xml:space="preserve">Cyclotella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</si>
  <si>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Diadesmis confervacea </t>
    </r>
    <r>
      <rPr>
        <sz val="11"/>
        <color theme="1"/>
        <rFont val="Calibri"/>
        <family val="2"/>
        <scheme val="minor"/>
      </rPr>
      <t xml:space="preserve">Kützing        </t>
    </r>
  </si>
  <si>
    <r>
      <rPr>
        <i/>
        <sz val="11"/>
        <rFont val="Calibri"/>
        <family val="2"/>
        <scheme val="minor"/>
      </rPr>
      <t>Denticula elegans</t>
    </r>
    <r>
      <rPr>
        <sz val="11"/>
        <rFont val="Calibri"/>
        <family val="2"/>
        <scheme val="minor"/>
      </rPr>
      <t xml:space="preserve"> Kützing 1844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</si>
  <si>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Diploneis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</si>
  <si>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Denticula kuetzingii </t>
    </r>
    <r>
      <rPr>
        <sz val="11"/>
        <color theme="1"/>
        <rFont val="Calibri"/>
        <family val="2"/>
        <scheme val="minor"/>
      </rPr>
      <t xml:space="preserve">Grunow </t>
    </r>
  </si>
  <si>
    <r>
      <rPr>
        <i/>
        <sz val="11"/>
        <color theme="1"/>
        <rFont val="Calibri"/>
        <family val="2"/>
        <scheme val="minor"/>
      </rPr>
      <t xml:space="preserve">Discostella pseudostelligera </t>
    </r>
    <r>
      <rPr>
        <sz val="11"/>
        <color theme="1"/>
        <rFont val="Calibri"/>
        <family val="2"/>
        <scheme val="minor"/>
      </rPr>
      <t xml:space="preserve">(Hustedt) Houk &amp; Klee                  </t>
    </r>
  </si>
  <si>
    <r>
      <rPr>
        <i/>
        <sz val="11"/>
        <color theme="1"/>
        <rFont val="Calibri"/>
        <family val="2"/>
        <scheme val="minor"/>
      </rPr>
      <t xml:space="preserve">Diatoma vulgaris </t>
    </r>
    <r>
      <rPr>
        <sz val="11"/>
        <color theme="1"/>
        <rFont val="Calibri"/>
        <family val="2"/>
        <scheme val="minor"/>
      </rPr>
      <t xml:space="preserve">Bory   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</si>
  <si>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Epithemia adnata </t>
    </r>
    <r>
      <rPr>
        <sz val="11"/>
        <color theme="1"/>
        <rFont val="Calibri"/>
        <family val="2"/>
        <scheme val="minor"/>
      </rPr>
      <t xml:space="preserve">(Kützing) Brèbisson                                 </t>
    </r>
  </si>
  <si>
    <r>
      <rPr>
        <i/>
        <sz val="11"/>
        <color theme="1"/>
        <rFont val="Calibri"/>
        <family val="2"/>
        <scheme val="minor"/>
      </rPr>
      <t xml:space="preserve">Encyonema caespitosum </t>
    </r>
    <r>
      <rPr>
        <sz val="11"/>
        <color theme="1"/>
        <rFont val="Calibri"/>
        <family val="2"/>
        <scheme val="minor"/>
      </rPr>
      <t xml:space="preserve">Kützing                                        </t>
    </r>
  </si>
  <si>
    <r>
      <rPr>
        <i/>
        <sz val="11"/>
        <color theme="1"/>
        <rFont val="Calibri"/>
        <family val="2"/>
        <scheme val="minor"/>
      </rPr>
      <t>Encyonopsis minuta</t>
    </r>
    <r>
      <rPr>
        <sz val="11"/>
        <color theme="1"/>
        <rFont val="Calibri"/>
        <family val="2"/>
        <scheme val="minor"/>
      </rPr>
      <t xml:space="preserve"> Krammer &amp; Reichardt                               </t>
    </r>
  </si>
  <si>
    <r>
      <rPr>
        <i/>
        <sz val="11"/>
        <color theme="1"/>
        <rFont val="Calibri"/>
        <family val="2"/>
        <scheme val="minor"/>
      </rPr>
      <t xml:space="preserve">Eolimna archibaldii </t>
    </r>
    <r>
      <rPr>
        <sz val="11"/>
        <color theme="1"/>
        <rFont val="Calibri"/>
        <family val="2"/>
        <scheme val="minor"/>
      </rPr>
      <t>J.C.Taylor &amp; Lange-Bertalot</t>
    </r>
  </si>
  <si>
    <r>
      <rPr>
        <i/>
        <sz val="11"/>
        <color theme="1"/>
        <rFont val="Calibri"/>
        <family val="2"/>
        <scheme val="minor"/>
      </rPr>
      <t xml:space="preserve">Achnanthidium standeri </t>
    </r>
    <r>
      <rPr>
        <sz val="11"/>
        <color theme="1"/>
        <rFont val="Calibri"/>
        <family val="2"/>
        <scheme val="minor"/>
      </rPr>
      <t>(Cholnoky) J.C.Taylor, Ector &amp; Morales</t>
    </r>
  </si>
  <si>
    <r>
      <rPr>
        <i/>
        <sz val="11"/>
        <color theme="1"/>
        <rFont val="Calibri"/>
        <family val="2"/>
        <scheme val="minor"/>
      </rPr>
      <t>Encyonema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</si>
  <si>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Encyonema minutum</t>
    </r>
    <r>
      <rPr>
        <sz val="11"/>
        <color theme="1"/>
        <rFont val="Calibri"/>
        <family val="2"/>
        <scheme val="minor"/>
      </rPr>
      <t xml:space="preserve"> (Hilse) D.G. Mann                         </t>
    </r>
  </si>
  <si>
    <r>
      <rPr>
        <i/>
        <sz val="11"/>
        <color theme="1"/>
        <rFont val="Calibri"/>
        <family val="2"/>
        <scheme val="minor"/>
      </rPr>
      <t xml:space="preserve">Encyonema ventricosum </t>
    </r>
    <r>
      <rPr>
        <sz val="11"/>
        <color theme="1"/>
        <rFont val="Calibri"/>
        <family val="2"/>
        <scheme val="minor"/>
      </rPr>
      <t xml:space="preserve">(Agardh) Grunow                                </t>
    </r>
  </si>
  <si>
    <r>
      <rPr>
        <i/>
        <sz val="11"/>
        <color theme="1"/>
        <rFont val="Calibri"/>
        <family val="2"/>
        <scheme val="minor"/>
      </rPr>
      <t xml:space="preserve">Eolimna comperei </t>
    </r>
    <r>
      <rPr>
        <sz val="11"/>
        <color theme="1"/>
        <rFont val="Calibri"/>
        <family val="2"/>
        <scheme val="minor"/>
      </rPr>
      <t xml:space="preserve">Ector, Coste et Iserentant                          </t>
    </r>
  </si>
  <si>
    <r>
      <rPr>
        <i/>
        <sz val="11"/>
        <color theme="1"/>
        <rFont val="Calibri"/>
        <family val="2"/>
        <scheme val="minor"/>
      </rPr>
      <t>Eolimna minima</t>
    </r>
    <r>
      <rPr>
        <sz val="11"/>
        <color theme="1"/>
        <rFont val="Calibri"/>
        <family val="2"/>
        <scheme val="minor"/>
      </rPr>
      <t xml:space="preserve"> (Grunow) Lange-Bertalot                                </t>
    </r>
  </si>
  <si>
    <r>
      <rPr>
        <i/>
        <sz val="11"/>
        <color theme="1"/>
        <rFont val="Calibri"/>
        <family val="2"/>
        <scheme val="minor"/>
      </rPr>
      <t xml:space="preserve">Eolimna subminuscula </t>
    </r>
    <r>
      <rPr>
        <sz val="11"/>
        <color theme="1"/>
        <rFont val="Calibri"/>
        <family val="2"/>
        <scheme val="minor"/>
      </rPr>
      <t xml:space="preserve">(Manguin) Moser Lange-Bertalot &amp; Me,tzeltin      </t>
    </r>
  </si>
  <si>
    <r>
      <rPr>
        <i/>
        <sz val="11"/>
        <color theme="1"/>
        <rFont val="Calibri"/>
        <family val="2"/>
        <scheme val="minor"/>
      </rPr>
      <t xml:space="preserve">Encyonema silesiacum </t>
    </r>
    <r>
      <rPr>
        <sz val="11"/>
        <color theme="1"/>
        <rFont val="Calibri"/>
        <family val="2"/>
        <scheme val="minor"/>
      </rPr>
      <t xml:space="preserve">(Bleisch) D.G. Mann                    </t>
    </r>
  </si>
  <si>
    <r>
      <rPr>
        <i/>
        <sz val="11"/>
        <color theme="1"/>
        <rFont val="Calibri"/>
        <family val="2"/>
        <scheme val="minor"/>
      </rPr>
      <t>Epithemia sorex</t>
    </r>
    <r>
      <rPr>
        <sz val="11"/>
        <color theme="1"/>
        <rFont val="Calibri"/>
        <family val="2"/>
        <scheme val="minor"/>
      </rPr>
      <t xml:space="preserve"> Kützing                                              </t>
    </r>
  </si>
  <si>
    <r>
      <rPr>
        <i/>
        <sz val="11"/>
        <color theme="1"/>
        <rFont val="Calibri"/>
        <family val="2"/>
        <scheme val="minor"/>
      </rPr>
      <t>Encyonopsis subminuta</t>
    </r>
    <r>
      <rPr>
        <sz val="11"/>
        <color theme="1"/>
        <rFont val="Calibri"/>
        <family val="2"/>
        <scheme val="minor"/>
      </rPr>
      <t xml:space="preserve"> Krammer &amp; Reichardt                            </t>
    </r>
  </si>
  <si>
    <r>
      <rPr>
        <i/>
        <sz val="11"/>
        <color theme="1"/>
        <rFont val="Calibri"/>
        <family val="2"/>
        <scheme val="minor"/>
      </rPr>
      <t>Fragilaria biceps</t>
    </r>
    <r>
      <rPr>
        <sz val="11"/>
        <color theme="1"/>
        <rFont val="Calibri"/>
        <family val="2"/>
        <scheme val="minor"/>
      </rPr>
      <t xml:space="preserve"> (Kützing) Lange-Bertalot                           </t>
    </r>
  </si>
  <si>
    <r>
      <rPr>
        <i/>
        <sz val="11"/>
        <color theme="1"/>
        <rFont val="Calibri"/>
        <family val="2"/>
        <scheme val="minor"/>
      </rPr>
      <t xml:space="preserve">Fragilaria capucina </t>
    </r>
    <r>
      <rPr>
        <sz val="11"/>
        <color theme="1"/>
        <rFont val="Calibri"/>
        <family val="2"/>
        <scheme val="minor"/>
      </rPr>
      <t xml:space="preserve">Desmazieres           </t>
    </r>
  </si>
  <si>
    <r>
      <rPr>
        <i/>
        <sz val="11"/>
        <color theme="1"/>
        <rFont val="Calibri"/>
        <family val="2"/>
        <scheme val="minor"/>
      </rPr>
      <t>Fragilaria crotonensis</t>
    </r>
    <r>
      <rPr>
        <sz val="11"/>
        <color theme="1"/>
        <rFont val="Calibri"/>
        <family val="2"/>
        <scheme val="minor"/>
      </rPr>
      <t xml:space="preserve"> Kitton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</si>
  <si>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Fragilaria capucina </t>
    </r>
    <r>
      <rPr>
        <sz val="11"/>
        <color theme="1"/>
        <rFont val="Calibri"/>
        <family val="2"/>
        <scheme val="minor"/>
      </rPr>
      <t xml:space="preserve">var. </t>
    </r>
    <r>
      <rPr>
        <i/>
        <sz val="11"/>
        <color theme="1"/>
        <rFont val="Calibri"/>
        <family val="2"/>
        <scheme val="minor"/>
      </rPr>
      <t>vaucheriae</t>
    </r>
    <r>
      <rPr>
        <sz val="11"/>
        <color theme="1"/>
        <rFont val="Calibri"/>
        <family val="2"/>
        <scheme val="minor"/>
      </rPr>
      <t xml:space="preserve"> (Kützing) Lange-Bertalot</t>
    </r>
  </si>
  <si>
    <r>
      <rPr>
        <i/>
        <sz val="11"/>
        <color theme="1"/>
        <rFont val="Calibri"/>
        <family val="2"/>
        <scheme val="minor"/>
      </rPr>
      <t xml:space="preserve">Fragilaria nanana </t>
    </r>
    <r>
      <rPr>
        <sz val="11"/>
        <color theme="1"/>
        <rFont val="Calibri"/>
        <family val="2"/>
        <scheme val="minor"/>
      </rPr>
      <t xml:space="preserve">Lange-Bertalot                                     </t>
    </r>
  </si>
  <si>
    <r>
      <rPr>
        <i/>
        <sz val="11"/>
        <color theme="1"/>
        <rFont val="Calibri"/>
        <family val="2"/>
        <scheme val="minor"/>
      </rPr>
      <t xml:space="preserve">Fragilaria rumpens </t>
    </r>
    <r>
      <rPr>
        <sz val="11"/>
        <color theme="1"/>
        <rFont val="Calibri"/>
        <family val="2"/>
        <scheme val="minor"/>
      </rPr>
      <t xml:space="preserve">(Kützing) G.W.F.Carlson                             </t>
    </r>
  </si>
  <si>
    <r>
      <rPr>
        <i/>
        <sz val="11"/>
        <color theme="1"/>
        <rFont val="Calibri"/>
        <family val="2"/>
        <scheme val="minor"/>
      </rPr>
      <t xml:space="preserve">Fistulifera saprophila </t>
    </r>
    <r>
      <rPr>
        <sz val="11"/>
        <color theme="1"/>
        <rFont val="Calibri"/>
        <family val="2"/>
        <scheme val="minor"/>
      </rPr>
      <t xml:space="preserve">(Lange-Bertalot &amp; Bonik) Lange-Bertalot       </t>
    </r>
  </si>
  <si>
    <r>
      <rPr>
        <i/>
        <sz val="11"/>
        <color theme="1"/>
        <rFont val="Calibri"/>
        <family val="2"/>
        <scheme val="minor"/>
      </rPr>
      <t>Fallacia subhamulata</t>
    </r>
    <r>
      <rPr>
        <sz val="11"/>
        <color theme="1"/>
        <rFont val="Calibri"/>
        <family val="2"/>
        <scheme val="minor"/>
      </rPr>
      <t xml:space="preserve"> (Grunow) D.G. Mann                 </t>
    </r>
  </si>
  <si>
    <r>
      <rPr>
        <i/>
        <sz val="11"/>
        <color theme="1"/>
        <rFont val="Calibri"/>
        <family val="2"/>
        <scheme val="minor"/>
      </rPr>
      <t xml:space="preserve">Fragilaria tenera </t>
    </r>
    <r>
      <rPr>
        <sz val="11"/>
        <color theme="1"/>
        <rFont val="Calibri"/>
        <family val="2"/>
        <scheme val="minor"/>
      </rPr>
      <t xml:space="preserve">(W.Smith) Lange-Bertalot                           </t>
    </r>
  </si>
  <si>
    <r>
      <rPr>
        <i/>
        <sz val="11"/>
        <color theme="1"/>
        <rFont val="Calibri"/>
        <family val="2"/>
        <scheme val="minor"/>
      </rPr>
      <t xml:space="preserve">Fragilaria ulna </t>
    </r>
    <r>
      <rPr>
        <sz val="11"/>
        <color theme="1"/>
        <rFont val="Calibri"/>
        <family val="2"/>
        <scheme val="minor"/>
      </rPr>
      <t xml:space="preserve">var. </t>
    </r>
    <r>
      <rPr>
        <i/>
        <sz val="11"/>
        <color theme="1"/>
        <rFont val="Calibri"/>
        <family val="2"/>
        <scheme val="minor"/>
      </rPr>
      <t>acus</t>
    </r>
    <r>
      <rPr>
        <sz val="11"/>
        <color theme="1"/>
        <rFont val="Calibri"/>
        <family val="2"/>
        <scheme val="minor"/>
      </rPr>
      <t xml:space="preserve"> (Kützing) Lange-Bertalot</t>
    </r>
  </si>
  <si>
    <r>
      <rPr>
        <i/>
        <sz val="11"/>
        <color theme="1"/>
        <rFont val="Calibri"/>
        <family val="2"/>
        <scheme val="minor"/>
      </rPr>
      <t>Frustulia vulgaris</t>
    </r>
    <r>
      <rPr>
        <sz val="11"/>
        <color theme="1"/>
        <rFont val="Calibri"/>
        <family val="2"/>
        <scheme val="minor"/>
      </rPr>
      <t xml:space="preserve"> (Thwaites) De Toni                                </t>
    </r>
  </si>
  <si>
    <r>
      <rPr>
        <i/>
        <sz val="11"/>
        <color theme="1"/>
        <rFont val="Calibri"/>
        <family val="2"/>
        <scheme val="minor"/>
      </rPr>
      <t>Gomphonema acuminatum</t>
    </r>
    <r>
      <rPr>
        <sz val="11"/>
        <color theme="1"/>
        <rFont val="Calibri"/>
        <family val="2"/>
        <scheme val="minor"/>
      </rPr>
      <t xml:space="preserve"> Ehrenberg                                      </t>
    </r>
  </si>
  <si>
    <r>
      <rPr>
        <i/>
        <sz val="11"/>
        <color theme="1"/>
        <rFont val="Calibri"/>
        <family val="2"/>
        <scheme val="minor"/>
      </rPr>
      <t>Geissleria decussis</t>
    </r>
    <r>
      <rPr>
        <sz val="11"/>
        <color theme="1"/>
        <rFont val="Calibri"/>
        <family val="2"/>
        <scheme val="minor"/>
      </rPr>
      <t xml:space="preserve"> (Oestrup) Lange-Bertalot &amp; Metzeltin               </t>
    </r>
  </si>
  <si>
    <r>
      <rPr>
        <i/>
        <sz val="11"/>
        <color theme="1"/>
        <rFont val="Calibri"/>
        <family val="2"/>
        <scheme val="minor"/>
      </rPr>
      <t>Geissleria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</si>
  <si>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Gomphonema gracile </t>
    </r>
    <r>
      <rPr>
        <sz val="11"/>
        <color theme="1"/>
        <rFont val="Calibri"/>
        <family val="2"/>
        <scheme val="minor"/>
      </rPr>
      <t xml:space="preserve">Ehrenberg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</si>
  <si>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Gomphonema lagerheimii </t>
    </r>
    <r>
      <rPr>
        <sz val="11"/>
        <color theme="1"/>
        <rFont val="Calibri"/>
        <family val="2"/>
        <scheme val="minor"/>
      </rPr>
      <t xml:space="preserve">A.Cleve                                       </t>
    </r>
  </si>
  <si>
    <r>
      <rPr>
        <i/>
        <sz val="11"/>
        <color theme="1"/>
        <rFont val="Calibri"/>
        <family val="2"/>
        <scheme val="minor"/>
      </rPr>
      <t>Gomphonema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</si>
  <si>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Gomphonema parvulum</t>
    </r>
    <r>
      <rPr>
        <sz val="11"/>
        <color theme="1"/>
        <rFont val="Calibri"/>
        <family val="2"/>
        <scheme val="minor"/>
      </rPr>
      <t xml:space="preserve"> (Kützing) Kützing  </t>
    </r>
  </si>
  <si>
    <r>
      <rPr>
        <i/>
        <sz val="11"/>
        <color theme="1"/>
        <rFont val="Calibri"/>
        <family val="2"/>
        <scheme val="minor"/>
      </rPr>
      <t>Gomphonema pseudoaugur</t>
    </r>
    <r>
      <rPr>
        <sz val="11"/>
        <color theme="1"/>
        <rFont val="Calibri"/>
        <family val="2"/>
        <scheme val="minor"/>
      </rPr>
      <t xml:space="preserve"> Lange-Bertalot                                </t>
    </r>
  </si>
  <si>
    <r>
      <rPr>
        <i/>
        <sz val="11"/>
        <color theme="1"/>
        <rFont val="Calibri"/>
        <family val="2"/>
        <scheme val="minor"/>
      </rPr>
      <t>Gomphonema pumilum</t>
    </r>
    <r>
      <rPr>
        <sz val="11"/>
        <color theme="1"/>
        <rFont val="Calibri"/>
        <family val="2"/>
        <scheme val="minor"/>
      </rPr>
      <t xml:space="preserve"> (Grunow) Reichardt &amp; Lange-Bertalot               </t>
    </r>
  </si>
  <si>
    <r>
      <rPr>
        <i/>
        <sz val="11"/>
        <color theme="1"/>
        <rFont val="Calibri"/>
        <family val="2"/>
        <scheme val="minor"/>
      </rPr>
      <t>Gyrosigma scalproides</t>
    </r>
    <r>
      <rPr>
        <sz val="11"/>
        <color theme="1"/>
        <rFont val="Calibri"/>
        <family val="2"/>
        <scheme val="minor"/>
      </rPr>
      <t xml:space="preserve"> (Rabenhorst)Cleve                              </t>
    </r>
  </si>
  <si>
    <r>
      <rPr>
        <i/>
        <sz val="11"/>
        <color theme="1"/>
        <rFont val="Calibri"/>
        <family val="2"/>
        <scheme val="minor"/>
      </rPr>
      <t xml:space="preserve">Gyrosigma attenuatum </t>
    </r>
    <r>
      <rPr>
        <sz val="11"/>
        <color theme="1"/>
        <rFont val="Calibri"/>
        <family val="2"/>
        <scheme val="minor"/>
      </rPr>
      <t xml:space="preserve">(Kützing) Rabenhorst                            </t>
    </r>
  </si>
  <si>
    <r>
      <rPr>
        <i/>
        <sz val="11"/>
        <color theme="1"/>
        <rFont val="Calibri"/>
        <family val="2"/>
        <scheme val="minor"/>
      </rPr>
      <t xml:space="preserve">Gyrosigma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</si>
  <si>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Hantzschia amphioxys </t>
    </r>
    <r>
      <rPr>
        <sz val="11"/>
        <color theme="1"/>
        <rFont val="Calibri"/>
        <family val="2"/>
        <scheme val="minor"/>
      </rPr>
      <t xml:space="preserve">(Ehrenberg) Grunow       </t>
    </r>
  </si>
  <si>
    <r>
      <rPr>
        <i/>
        <sz val="11"/>
        <color theme="1"/>
        <rFont val="Calibri"/>
        <family val="2"/>
        <scheme val="minor"/>
      </rPr>
      <t xml:space="preserve">Hippodonta capitata </t>
    </r>
    <r>
      <rPr>
        <sz val="11"/>
        <color theme="1"/>
        <rFont val="Calibri"/>
        <family val="2"/>
        <scheme val="minor"/>
      </rPr>
      <t xml:space="preserve">(Ehrenberg) Lange-Bertalot, Metzeltin &amp; Witkowski           </t>
    </r>
  </si>
  <si>
    <r>
      <rPr>
        <i/>
        <sz val="11"/>
        <color theme="1"/>
        <rFont val="Calibri"/>
        <family val="2"/>
        <scheme val="minor"/>
      </rPr>
      <t xml:space="preserve">Lemnicola hungarica </t>
    </r>
    <r>
      <rPr>
        <sz val="11"/>
        <color theme="1"/>
        <rFont val="Calibri"/>
        <family val="2"/>
        <scheme val="minor"/>
      </rPr>
      <t xml:space="preserve">(Grunow) Round &amp; Basson                          </t>
    </r>
  </si>
  <si>
    <r>
      <rPr>
        <i/>
        <sz val="11"/>
        <color theme="1"/>
        <rFont val="Calibri"/>
        <family val="2"/>
        <scheme val="minor"/>
      </rPr>
      <t xml:space="preserve">Mayamaea atomus </t>
    </r>
    <r>
      <rPr>
        <sz val="11"/>
        <color theme="1"/>
        <rFont val="Calibri"/>
        <family val="2"/>
        <scheme val="minor"/>
      </rPr>
      <t xml:space="preserve">(Kützing) Lange-Bertalot                             </t>
    </r>
  </si>
  <si>
    <r>
      <rPr>
        <i/>
        <sz val="11"/>
        <color theme="1"/>
        <rFont val="Calibri"/>
        <family val="2"/>
        <scheme val="minor"/>
      </rPr>
      <t xml:space="preserve">Mayamaea atomus </t>
    </r>
    <r>
      <rPr>
        <sz val="11"/>
        <color theme="1"/>
        <rFont val="Calibri"/>
        <family val="2"/>
        <scheme val="minor"/>
      </rPr>
      <t xml:space="preserve">var. </t>
    </r>
    <r>
      <rPr>
        <i/>
        <sz val="11"/>
        <color theme="1"/>
        <rFont val="Calibri"/>
        <family val="2"/>
        <scheme val="minor"/>
      </rPr>
      <t xml:space="preserve">permitis </t>
    </r>
    <r>
      <rPr>
        <sz val="11"/>
        <color theme="1"/>
        <rFont val="Calibri"/>
        <family val="2"/>
        <scheme val="minor"/>
      </rPr>
      <t xml:space="preserve">(Hustedt) Lange-Bertalot               </t>
    </r>
  </si>
  <si>
    <r>
      <rPr>
        <i/>
        <sz val="11"/>
        <color theme="1"/>
        <rFont val="Calibri"/>
        <family val="2"/>
        <scheme val="minor"/>
      </rPr>
      <t xml:space="preserve">Mastogloia smithii </t>
    </r>
    <r>
      <rPr>
        <sz val="11"/>
        <color theme="1"/>
        <rFont val="Calibri"/>
        <family val="2"/>
        <scheme val="minor"/>
      </rPr>
      <t xml:space="preserve">Thwaites                                          </t>
    </r>
  </si>
  <si>
    <r>
      <rPr>
        <i/>
        <sz val="11"/>
        <color theme="1"/>
        <rFont val="Calibri"/>
        <family val="2"/>
        <scheme val="minor"/>
      </rPr>
      <t>Melosira varians</t>
    </r>
    <r>
      <rPr>
        <sz val="11"/>
        <color theme="1"/>
        <rFont val="Calibri"/>
        <family val="2"/>
        <scheme val="minor"/>
      </rPr>
      <t xml:space="preserve"> Agardh                                              </t>
    </r>
  </si>
  <si>
    <r>
      <rPr>
        <i/>
        <sz val="11"/>
        <color theme="1"/>
        <rFont val="Calibri"/>
        <family val="2"/>
        <scheme val="minor"/>
      </rPr>
      <t>Navicula amphiceropsis</t>
    </r>
    <r>
      <rPr>
        <sz val="11"/>
        <color theme="1"/>
        <rFont val="Calibri"/>
        <family val="2"/>
        <scheme val="minor"/>
      </rPr>
      <t xml:space="preserve"> Lange-Bertalot &amp; Rumrich                      </t>
    </r>
  </si>
  <si>
    <r>
      <rPr>
        <i/>
        <sz val="11"/>
        <color theme="1"/>
        <rFont val="Calibri"/>
        <family val="2"/>
        <scheme val="minor"/>
      </rPr>
      <t>Nitzschia acidoclinata</t>
    </r>
    <r>
      <rPr>
        <sz val="11"/>
        <color theme="1"/>
        <rFont val="Calibri"/>
        <family val="2"/>
        <scheme val="minor"/>
      </rPr>
      <t xml:space="preserve"> Lange-Bertalot                                </t>
    </r>
  </si>
  <si>
    <r>
      <rPr>
        <i/>
        <sz val="11"/>
        <color theme="1"/>
        <rFont val="Calibri"/>
        <family val="2"/>
        <scheme val="minor"/>
      </rPr>
      <t>Nitzschia acicularis</t>
    </r>
    <r>
      <rPr>
        <sz val="11"/>
        <color theme="1"/>
        <rFont val="Calibri"/>
        <family val="2"/>
        <scheme val="minor"/>
      </rPr>
      <t xml:space="preserve"> (Kützing) W.M.Smith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</si>
  <si>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arvensis </t>
    </r>
    <r>
      <rPr>
        <sz val="11"/>
        <color theme="1"/>
        <rFont val="Calibri"/>
        <family val="2"/>
        <scheme val="minor"/>
      </rPr>
      <t xml:space="preserve">var. </t>
    </r>
    <r>
      <rPr>
        <i/>
        <sz val="11"/>
        <color theme="1"/>
        <rFont val="Calibri"/>
        <family val="2"/>
        <scheme val="minor"/>
      </rPr>
      <t xml:space="preserve">maior </t>
    </r>
    <r>
      <rPr>
        <sz val="11"/>
        <color theme="1"/>
        <rFont val="Calibri"/>
        <family val="2"/>
        <scheme val="minor"/>
      </rPr>
      <t xml:space="preserve">Lange-Bertalot                   </t>
    </r>
  </si>
  <si>
    <r>
      <rPr>
        <i/>
        <sz val="11"/>
        <color theme="1"/>
        <rFont val="Calibri"/>
        <family val="2"/>
        <scheme val="minor"/>
      </rPr>
      <t xml:space="preserve">Nitzschia amphibia </t>
    </r>
    <r>
      <rPr>
        <sz val="11"/>
        <color theme="1"/>
        <rFont val="Calibri"/>
        <family val="2"/>
        <scheme val="minor"/>
      </rPr>
      <t xml:space="preserve">Grunow                   </t>
    </r>
  </si>
  <si>
    <r>
      <rPr>
        <i/>
        <sz val="11"/>
        <color theme="1"/>
        <rFont val="Calibri"/>
        <family val="2"/>
        <scheme val="minor"/>
      </rPr>
      <t xml:space="preserve">Navicula antonii </t>
    </r>
    <r>
      <rPr>
        <sz val="11"/>
        <color theme="1"/>
        <rFont val="Calibri"/>
        <family val="2"/>
        <scheme val="minor"/>
      </rPr>
      <t xml:space="preserve">Lange-Bertalot                                      </t>
    </r>
  </si>
  <si>
    <r>
      <rPr>
        <i/>
        <sz val="11"/>
        <color theme="1"/>
        <rFont val="Calibri"/>
        <family val="2"/>
        <scheme val="minor"/>
      </rPr>
      <t>Navicula atomus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permitis</t>
    </r>
    <r>
      <rPr>
        <sz val="11"/>
        <color theme="1"/>
        <rFont val="Calibri"/>
        <family val="2"/>
        <scheme val="minor"/>
      </rPr>
      <t xml:space="preserve"> (Hustedt) Lange-Bertalot </t>
    </r>
  </si>
  <si>
    <r>
      <rPr>
        <i/>
        <sz val="11"/>
        <color theme="1"/>
        <rFont val="Calibri"/>
        <family val="2"/>
        <scheme val="minor"/>
      </rPr>
      <t xml:space="preserve">Navicula arvensis </t>
    </r>
    <r>
      <rPr>
        <sz val="11"/>
        <color theme="1"/>
        <rFont val="Calibri"/>
        <family val="2"/>
        <scheme val="minor"/>
      </rPr>
      <t xml:space="preserve">Hustedt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</si>
  <si>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</si>
  <si>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Nitzschia clausii </t>
    </r>
    <r>
      <rPr>
        <sz val="11"/>
        <color theme="1"/>
        <rFont val="Calibri"/>
        <family val="2"/>
        <scheme val="minor"/>
      </rPr>
      <t xml:space="preserve">Hantzsch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</si>
  <si>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Nitzschia capitellata </t>
    </r>
    <r>
      <rPr>
        <sz val="11"/>
        <color theme="1"/>
        <rFont val="Calibri"/>
        <family val="2"/>
        <scheme val="minor"/>
      </rPr>
      <t xml:space="preserve">Hustedt </t>
    </r>
  </si>
  <si>
    <r>
      <rPr>
        <i/>
        <sz val="11"/>
        <color theme="1"/>
        <rFont val="Calibri"/>
        <family val="2"/>
        <scheme val="minor"/>
      </rPr>
      <t xml:space="preserve">Navicula capitatoradiata </t>
    </r>
    <r>
      <rPr>
        <sz val="11"/>
        <color theme="1"/>
        <rFont val="Calibri"/>
        <family val="2"/>
        <scheme val="minor"/>
      </rPr>
      <t xml:space="preserve">Germain                                     </t>
    </r>
  </si>
  <si>
    <r>
      <rPr>
        <i/>
        <sz val="11"/>
        <color theme="1"/>
        <rFont val="Calibri"/>
        <family val="2"/>
        <scheme val="minor"/>
      </rPr>
      <t>Nitzschia compressa</t>
    </r>
    <r>
      <rPr>
        <sz val="11"/>
        <color theme="1"/>
        <rFont val="Calibri"/>
        <family val="2"/>
        <scheme val="minor"/>
      </rPr>
      <t xml:space="preserve"> (J.W.Bailey) Boyer                               </t>
    </r>
  </si>
  <si>
    <r>
      <rPr>
        <i/>
        <sz val="11"/>
        <color theme="1"/>
        <rFont val="Calibri"/>
        <family val="2"/>
        <scheme val="minor"/>
      </rPr>
      <t>Navicula cryptocephala</t>
    </r>
    <r>
      <rPr>
        <sz val="11"/>
        <color theme="1"/>
        <rFont val="Calibri"/>
        <family val="2"/>
        <scheme val="minor"/>
      </rPr>
      <t xml:space="preserve"> Kützing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</si>
  <si>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cryptotenella </t>
    </r>
    <r>
      <rPr>
        <sz val="11"/>
        <color theme="1"/>
        <rFont val="Calibri"/>
        <family val="2"/>
        <scheme val="minor"/>
      </rPr>
      <t xml:space="preserve">Lange-Bertalot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</si>
  <si>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cryptotenelloides </t>
    </r>
    <r>
      <rPr>
        <sz val="11"/>
        <color theme="1"/>
        <rFont val="Calibri"/>
        <family val="2"/>
        <scheme val="minor"/>
      </rPr>
      <t xml:space="preserve">Lange-Bertalot                            </t>
    </r>
  </si>
  <si>
    <r>
      <rPr>
        <i/>
        <sz val="11"/>
        <color theme="1"/>
        <rFont val="Calibri"/>
        <family val="2"/>
        <scheme val="minor"/>
      </rPr>
      <t xml:space="preserve">Navicula cataracta-rheni </t>
    </r>
    <r>
      <rPr>
        <sz val="11"/>
        <color theme="1"/>
        <rFont val="Calibri"/>
        <family val="2"/>
        <scheme val="minor"/>
      </rPr>
      <t xml:space="preserve">Lange-Bertalot                              </t>
    </r>
  </si>
  <si>
    <r>
      <rPr>
        <i/>
        <sz val="11"/>
        <color theme="1"/>
        <rFont val="Calibri"/>
        <family val="2"/>
        <scheme val="minor"/>
      </rPr>
      <t>Nitzschia dissipata</t>
    </r>
    <r>
      <rPr>
        <sz val="11"/>
        <color theme="1"/>
        <rFont val="Calibri"/>
        <family val="2"/>
        <scheme val="minor"/>
      </rPr>
      <t xml:space="preserve"> (Kützing) Grunow     </t>
    </r>
  </si>
  <si>
    <r>
      <rPr>
        <i/>
        <sz val="11"/>
        <color theme="1"/>
        <rFont val="Calibri"/>
        <family val="2"/>
        <scheme val="minor"/>
      </rPr>
      <t xml:space="preserve">Nitzschia dissipata </t>
    </r>
    <r>
      <rPr>
        <sz val="11"/>
        <color theme="1"/>
        <rFont val="Calibri"/>
        <family val="2"/>
        <scheme val="minor"/>
      </rPr>
      <t>var.</t>
    </r>
    <r>
      <rPr>
        <i/>
        <sz val="11"/>
        <color theme="1"/>
        <rFont val="Calibri"/>
        <family val="2"/>
        <scheme val="minor"/>
      </rPr>
      <t xml:space="preserve"> media </t>
    </r>
    <r>
      <rPr>
        <sz val="11"/>
        <color theme="1"/>
        <rFont val="Calibri"/>
        <family val="2"/>
        <scheme val="minor"/>
      </rPr>
      <t xml:space="preserve">(Hantzsch) Grunow      </t>
    </r>
  </si>
  <si>
    <r>
      <rPr>
        <i/>
        <sz val="11"/>
        <color theme="1"/>
        <rFont val="Calibri"/>
        <family val="2"/>
        <scheme val="minor"/>
      </rPr>
      <t>Navicula erifuga</t>
    </r>
    <r>
      <rPr>
        <sz val="11"/>
        <color theme="1"/>
        <rFont val="Calibri"/>
        <family val="2"/>
        <scheme val="minor"/>
      </rPr>
      <t xml:space="preserve"> Lange-Bertalot                                      </t>
    </r>
  </si>
  <si>
    <r>
      <rPr>
        <i/>
        <sz val="11"/>
        <color theme="1"/>
        <rFont val="Calibri"/>
        <family val="2"/>
        <scheme val="minor"/>
      </rPr>
      <t>Nitzschia filiformis</t>
    </r>
    <r>
      <rPr>
        <sz val="11"/>
        <color theme="1"/>
        <rFont val="Calibri"/>
        <family val="2"/>
        <scheme val="minor"/>
      </rPr>
      <t xml:space="preserve"> (W.M.Smith) Van Heurck  </t>
    </r>
  </si>
  <si>
    <r>
      <rPr>
        <i/>
        <sz val="11"/>
        <color theme="1"/>
        <rFont val="Calibri"/>
        <family val="2"/>
        <scheme val="minor"/>
      </rPr>
      <t>Navicula germainii</t>
    </r>
    <r>
      <rPr>
        <sz val="11"/>
        <color theme="1"/>
        <rFont val="Calibri"/>
        <family val="2"/>
        <scheme val="minor"/>
      </rPr>
      <t xml:space="preserve"> Wallace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</si>
  <si>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gregaria </t>
    </r>
    <r>
      <rPr>
        <sz val="11"/>
        <color theme="1"/>
        <rFont val="Calibri"/>
        <family val="2"/>
        <scheme val="minor"/>
      </rPr>
      <t xml:space="preserve">Donkin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</si>
  <si>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Nitzschia frustulum </t>
    </r>
    <r>
      <rPr>
        <sz val="11"/>
        <color theme="1"/>
        <rFont val="Calibri"/>
        <family val="2"/>
        <scheme val="minor"/>
      </rPr>
      <t xml:space="preserve">(Kützing) Grunow         </t>
    </r>
  </si>
  <si>
    <r>
      <rPr>
        <i/>
        <sz val="11"/>
        <color theme="1"/>
        <rFont val="Calibri"/>
        <family val="2"/>
        <scheme val="minor"/>
      </rPr>
      <t xml:space="preserve">Nitzschia gracilis </t>
    </r>
    <r>
      <rPr>
        <sz val="11"/>
        <color theme="1"/>
        <rFont val="Calibri"/>
        <family val="2"/>
        <scheme val="minor"/>
      </rPr>
      <t xml:space="preserve">Hantzsch                                          </t>
    </r>
  </si>
  <si>
    <r>
      <rPr>
        <i/>
        <sz val="11"/>
        <color theme="1"/>
        <rFont val="Calibri"/>
        <family val="2"/>
        <scheme val="minor"/>
      </rPr>
      <t>Nitzschia inconspicua</t>
    </r>
    <r>
      <rPr>
        <sz val="11"/>
        <color theme="1"/>
        <rFont val="Calibri"/>
        <family val="2"/>
        <scheme val="minor"/>
      </rPr>
      <t xml:space="preserve"> Grunow                                         </t>
    </r>
  </si>
  <si>
    <r>
      <rPr>
        <i/>
        <sz val="11"/>
        <color theme="1"/>
        <rFont val="Calibri"/>
        <family val="2"/>
        <scheme val="minor"/>
      </rPr>
      <t>Nitzschia intermedia</t>
    </r>
    <r>
      <rPr>
        <sz val="11"/>
        <color theme="1"/>
        <rFont val="Calibri"/>
        <family val="2"/>
        <scheme val="minor"/>
      </rPr>
      <t xml:space="preserve"> Hantzsch  </t>
    </r>
  </si>
  <si>
    <r>
      <rPr>
        <i/>
        <sz val="11"/>
        <rFont val="Calibri"/>
        <family val="2"/>
        <scheme val="minor"/>
      </rPr>
      <t>Nitzschia pusilla</t>
    </r>
    <r>
      <rPr>
        <sz val="11"/>
        <rFont val="Calibri"/>
        <family val="2"/>
        <scheme val="minor"/>
      </rPr>
      <t xml:space="preserve"> (Kützing) Grunow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</si>
  <si>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Nitzschia solita </t>
    </r>
    <r>
      <rPr>
        <sz val="11"/>
        <color theme="1"/>
        <rFont val="Calibri"/>
        <family val="2"/>
        <scheme val="minor"/>
      </rPr>
      <t xml:space="preserve">Hustedt                                             </t>
    </r>
  </si>
  <si>
    <r>
      <rPr>
        <i/>
        <sz val="11"/>
        <color theme="1"/>
        <rFont val="Calibri"/>
        <family val="2"/>
        <scheme val="minor"/>
      </rPr>
      <t>Nitzschia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</si>
  <si>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Navicula kotschyi </t>
    </r>
    <r>
      <rPr>
        <sz val="11"/>
        <color theme="1"/>
        <rFont val="Calibri"/>
        <family val="2"/>
        <scheme val="minor"/>
      </rPr>
      <t xml:space="preserve">Grunow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</si>
  <si>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Nitzschia liebetruthii </t>
    </r>
    <r>
      <rPr>
        <sz val="11"/>
        <color theme="1"/>
        <rFont val="Calibri"/>
        <family val="2"/>
        <scheme val="minor"/>
      </rPr>
      <t xml:space="preserve">Rabenhorst       </t>
    </r>
  </si>
  <si>
    <r>
      <rPr>
        <i/>
        <sz val="11"/>
        <color theme="1"/>
        <rFont val="Calibri"/>
        <family val="2"/>
        <scheme val="minor"/>
      </rPr>
      <t xml:space="preserve">Navicula libonensis </t>
    </r>
    <r>
      <rPr>
        <sz val="11"/>
        <color theme="1"/>
        <rFont val="Calibri"/>
        <family val="2"/>
        <scheme val="minor"/>
      </rPr>
      <t xml:space="preserve">Schoeman                                         </t>
    </r>
  </si>
  <si>
    <r>
      <rPr>
        <i/>
        <sz val="11"/>
        <color theme="1"/>
        <rFont val="Calibri"/>
        <family val="2"/>
        <scheme val="minor"/>
      </rPr>
      <t>Nitzschia linearis</t>
    </r>
    <r>
      <rPr>
        <sz val="11"/>
        <color theme="1"/>
        <rFont val="Calibri"/>
        <family val="2"/>
        <scheme val="minor"/>
      </rPr>
      <t xml:space="preserve"> (Agardh) W.M.Smith </t>
    </r>
  </si>
  <si>
    <r>
      <rPr>
        <i/>
        <sz val="11"/>
        <color theme="1"/>
        <rFont val="Calibri"/>
        <family val="2"/>
        <scheme val="minor"/>
      </rPr>
      <t xml:space="preserve">Navicula notha </t>
    </r>
    <r>
      <rPr>
        <sz val="11"/>
        <color theme="1"/>
        <rFont val="Calibri"/>
        <family val="2"/>
        <scheme val="minor"/>
      </rPr>
      <t xml:space="preserve">Wallace  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</si>
  <si>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Nitzschia paleacea </t>
    </r>
    <r>
      <rPr>
        <sz val="11"/>
        <color theme="1"/>
        <rFont val="Calibri"/>
        <family val="2"/>
        <scheme val="minor"/>
      </rPr>
      <t xml:space="preserve">(Grunow) Grunow               </t>
    </r>
  </si>
  <si>
    <r>
      <rPr>
        <i/>
        <sz val="11"/>
        <color theme="1"/>
        <rFont val="Calibri"/>
        <family val="2"/>
        <scheme val="minor"/>
      </rPr>
      <t xml:space="preserve">Nitzschia palea </t>
    </r>
    <r>
      <rPr>
        <sz val="11"/>
        <color theme="1"/>
        <rFont val="Calibri"/>
        <family val="2"/>
        <scheme val="minor"/>
      </rPr>
      <t xml:space="preserve">(Kützing) W.Smith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</si>
  <si>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reichardtiana </t>
    </r>
    <r>
      <rPr>
        <sz val="11"/>
        <color theme="1"/>
        <rFont val="Calibri"/>
        <family val="2"/>
        <scheme val="minor"/>
      </rPr>
      <t xml:space="preserve">Lange-Bertalot       </t>
    </r>
  </si>
  <si>
    <r>
      <rPr>
        <i/>
        <sz val="11"/>
        <color theme="1"/>
        <rFont val="Calibri"/>
        <family val="2"/>
        <scheme val="minor"/>
      </rPr>
      <t>Navicula recens</t>
    </r>
    <r>
      <rPr>
        <sz val="11"/>
        <color theme="1"/>
        <rFont val="Calibri"/>
        <family val="2"/>
        <scheme val="minor"/>
      </rPr>
      <t xml:space="preserve"> (Lange-Bertalot) Lange-Bertalot                      </t>
    </r>
  </si>
  <si>
    <r>
      <rPr>
        <i/>
        <sz val="11"/>
        <color theme="1"/>
        <rFont val="Calibri"/>
        <family val="2"/>
        <scheme val="minor"/>
      </rPr>
      <t>Nitzschia recta</t>
    </r>
    <r>
      <rPr>
        <sz val="11"/>
        <color theme="1"/>
        <rFont val="Calibri"/>
        <family val="2"/>
        <scheme val="minor"/>
      </rPr>
      <t xml:space="preserve"> Hantzsch                     </t>
    </r>
  </si>
  <si>
    <r>
      <rPr>
        <i/>
        <sz val="11"/>
        <color theme="1"/>
        <rFont val="Calibri"/>
        <family val="2"/>
        <scheme val="minor"/>
      </rPr>
      <t>Navicula rostellata</t>
    </r>
    <r>
      <rPr>
        <sz val="11"/>
        <color theme="1"/>
        <rFont val="Calibri"/>
        <family val="2"/>
        <scheme val="minor"/>
      </rPr>
      <t xml:space="preserve"> Kützing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</si>
  <si>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schroeteri </t>
    </r>
    <r>
      <rPr>
        <sz val="11"/>
        <color theme="1"/>
        <rFont val="Calibri"/>
        <family val="2"/>
        <scheme val="minor"/>
      </rPr>
      <t xml:space="preserve">Meister                  </t>
    </r>
  </si>
  <si>
    <r>
      <rPr>
        <i/>
        <sz val="11"/>
        <color theme="1"/>
        <rFont val="Calibri"/>
        <family val="2"/>
        <scheme val="minor"/>
      </rPr>
      <t>Nitzschia sigma</t>
    </r>
    <r>
      <rPr>
        <sz val="11"/>
        <color theme="1"/>
        <rFont val="Calibri"/>
        <family val="2"/>
        <scheme val="minor"/>
      </rPr>
      <t xml:space="preserve"> (Kützing) W.M.Smith                                    </t>
    </r>
  </si>
  <si>
    <r>
      <rPr>
        <i/>
        <sz val="11"/>
        <color theme="1"/>
        <rFont val="Calibri"/>
        <family val="2"/>
        <scheme val="minor"/>
      </rPr>
      <t>Nitzschia sinuat</t>
    </r>
    <r>
      <rPr>
        <sz val="11"/>
        <color theme="1"/>
        <rFont val="Calibri"/>
        <family val="2"/>
        <scheme val="minor"/>
      </rPr>
      <t xml:space="preserve"> var.</t>
    </r>
    <r>
      <rPr>
        <i/>
        <sz val="11"/>
        <color theme="1"/>
        <rFont val="Calibri"/>
        <family val="2"/>
        <scheme val="minor"/>
      </rPr>
      <t xml:space="preserve"> tabellar</t>
    </r>
    <r>
      <rPr>
        <sz val="11"/>
        <color theme="1"/>
        <rFont val="Calibri"/>
        <family val="2"/>
        <scheme val="minor"/>
      </rPr>
      <t xml:space="preserve">ia Grunow            </t>
    </r>
  </si>
  <si>
    <r>
      <rPr>
        <i/>
        <sz val="11"/>
        <color theme="1"/>
        <rFont val="Calibri"/>
        <family val="2"/>
        <scheme val="minor"/>
      </rPr>
      <t xml:space="preserve">Nitzschia siliqua </t>
    </r>
    <r>
      <rPr>
        <sz val="11"/>
        <color theme="1"/>
        <rFont val="Calibri"/>
        <family val="2"/>
        <scheme val="minor"/>
      </rPr>
      <t xml:space="preserve">Archibald                                          </t>
    </r>
  </si>
  <si>
    <r>
      <rPr>
        <i/>
        <sz val="11"/>
        <color theme="1"/>
        <rFont val="Calibri"/>
        <family val="2"/>
        <scheme val="minor"/>
      </rPr>
      <t>Navicula</t>
    </r>
    <r>
      <rPr>
        <sz val="11"/>
        <color theme="1"/>
        <rFont val="Calibri"/>
        <family val="2"/>
        <scheme val="minor"/>
      </rPr>
      <t xml:space="preserve"> small species  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</si>
  <si>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subrhynchocephala </t>
    </r>
    <r>
      <rPr>
        <sz val="11"/>
        <color theme="1"/>
        <rFont val="Calibri"/>
        <family val="2"/>
        <scheme val="minor"/>
      </rPr>
      <t xml:space="preserve">Hustedt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</si>
  <si>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symmetrica </t>
    </r>
    <r>
      <rPr>
        <sz val="11"/>
        <color theme="1"/>
        <rFont val="Calibri"/>
        <family val="2"/>
        <scheme val="minor"/>
      </rPr>
      <t xml:space="preserve">Patrick                                          </t>
    </r>
  </si>
  <si>
    <r>
      <rPr>
        <i/>
        <sz val="11"/>
        <color theme="1"/>
        <rFont val="Calibri"/>
        <family val="2"/>
        <scheme val="minor"/>
      </rPr>
      <t>Navicula tenelloides</t>
    </r>
    <r>
      <rPr>
        <sz val="11"/>
        <color theme="1"/>
        <rFont val="Calibri"/>
        <family val="2"/>
        <scheme val="minor"/>
      </rPr>
      <t xml:space="preserve"> Hustedt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</si>
  <si>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tripunctata </t>
    </r>
    <r>
      <rPr>
        <sz val="11"/>
        <color theme="1"/>
        <rFont val="Calibri"/>
        <family val="2"/>
        <scheme val="minor"/>
      </rPr>
      <t xml:space="preserve">(O.F.Müller) Bory                               </t>
    </r>
  </si>
  <si>
    <r>
      <rPr>
        <i/>
        <sz val="11"/>
        <color theme="1"/>
        <rFont val="Calibri"/>
        <family val="2"/>
        <scheme val="minor"/>
      </rPr>
      <t>Navicula trivialis</t>
    </r>
    <r>
      <rPr>
        <sz val="11"/>
        <color theme="1"/>
        <rFont val="Calibri"/>
        <family val="2"/>
        <scheme val="minor"/>
      </rPr>
      <t xml:space="preserve"> Lange-Bertalot        </t>
    </r>
  </si>
  <si>
    <r>
      <rPr>
        <i/>
        <sz val="11"/>
        <color theme="1"/>
        <rFont val="Calibri"/>
        <family val="2"/>
        <scheme val="minor"/>
      </rPr>
      <t>Nitzschia umbonata</t>
    </r>
    <r>
      <rPr>
        <sz val="11"/>
        <color theme="1"/>
        <rFont val="Calibri"/>
        <family val="2"/>
        <scheme val="minor"/>
      </rPr>
      <t xml:space="preserve"> (Ehrenberg) Lange-Bertalot                          </t>
    </r>
  </si>
  <si>
    <r>
      <rPr>
        <i/>
        <sz val="11"/>
        <color theme="1"/>
        <rFont val="Calibri"/>
        <family val="2"/>
        <scheme val="minor"/>
      </rPr>
      <t xml:space="preserve">Navicula vandamii </t>
    </r>
    <r>
      <rPr>
        <sz val="11"/>
        <color theme="1"/>
        <rFont val="Calibri"/>
        <family val="2"/>
        <scheme val="minor"/>
      </rPr>
      <t xml:space="preserve">Schoeman &amp; Archibald          </t>
    </r>
  </si>
  <si>
    <r>
      <rPr>
        <i/>
        <sz val="11"/>
        <rFont val="Calibri"/>
        <family val="2"/>
        <scheme val="minor"/>
      </rPr>
      <t>Navicula vandamii</t>
    </r>
    <r>
      <rPr>
        <sz val="11"/>
        <rFont val="Calibri"/>
        <family val="2"/>
        <scheme val="minor"/>
      </rPr>
      <t xml:space="preserve"> var. </t>
    </r>
    <r>
      <rPr>
        <i/>
        <sz val="11"/>
        <rFont val="Calibri"/>
        <family val="2"/>
        <scheme val="minor"/>
      </rPr>
      <t>mertensiae</t>
    </r>
    <r>
      <rPr>
        <sz val="11"/>
        <rFont val="Calibri"/>
        <family val="2"/>
        <scheme val="minor"/>
      </rPr>
      <t xml:space="preserve"> Lange-Bertalot                     </t>
    </r>
  </si>
  <si>
    <r>
      <rPr>
        <i/>
        <sz val="11"/>
        <color theme="1"/>
        <rFont val="Calibri"/>
        <family val="2"/>
        <scheme val="minor"/>
      </rPr>
      <t xml:space="preserve">Navicula veneta </t>
    </r>
    <r>
      <rPr>
        <sz val="11"/>
        <color theme="1"/>
        <rFont val="Calibri"/>
        <family val="2"/>
        <scheme val="minor"/>
      </rPr>
      <t xml:space="preserve">Kützing                                              </t>
    </r>
  </si>
  <si>
    <r>
      <rPr>
        <i/>
        <sz val="11"/>
        <color theme="1"/>
        <rFont val="Calibri"/>
        <family val="2"/>
        <scheme val="minor"/>
      </rPr>
      <t>Navicula vilaplanii</t>
    </r>
    <r>
      <rPr>
        <sz val="11"/>
        <color theme="1"/>
        <rFont val="Calibri"/>
        <family val="2"/>
        <scheme val="minor"/>
      </rPr>
      <t xml:space="preserve"> (Lange-Bertalot &amp; Sabater) Lange-Bertalot &amp; Sabater  </t>
    </r>
  </si>
  <si>
    <r>
      <rPr>
        <i/>
        <sz val="11"/>
        <color theme="1"/>
        <rFont val="Calibri"/>
        <family val="2"/>
        <scheme val="minor"/>
      </rPr>
      <t>Navicula viridula</t>
    </r>
    <r>
      <rPr>
        <sz val="11"/>
        <color theme="1"/>
        <rFont val="Calibri"/>
        <family val="2"/>
        <scheme val="minor"/>
      </rPr>
      <t xml:space="preserve"> (Kützing) Ehrenberg                                </t>
    </r>
  </si>
  <si>
    <r>
      <rPr>
        <i/>
        <sz val="11"/>
        <color theme="1"/>
        <rFont val="Calibri"/>
        <family val="2"/>
        <scheme val="minor"/>
      </rPr>
      <t xml:space="preserve">Navicula zanoni </t>
    </r>
    <r>
      <rPr>
        <sz val="11"/>
        <color theme="1"/>
        <rFont val="Calibri"/>
        <family val="2"/>
        <scheme val="minor"/>
      </rPr>
      <t xml:space="preserve">Hustedt  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</si>
  <si>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Nitzschia linearis </t>
    </r>
    <r>
      <rPr>
        <sz val="11"/>
        <color theme="1"/>
        <rFont val="Calibri"/>
        <family val="2"/>
        <scheme val="minor"/>
      </rPr>
      <t>var.</t>
    </r>
    <r>
      <rPr>
        <i/>
        <sz val="11"/>
        <color theme="1"/>
        <rFont val="Calibri"/>
        <family val="2"/>
        <scheme val="minor"/>
      </rPr>
      <t xml:space="preserve"> tenuis </t>
    </r>
    <r>
      <rPr>
        <sz val="11"/>
        <color theme="1"/>
        <rFont val="Calibri"/>
        <family val="2"/>
        <scheme val="minor"/>
      </rPr>
      <t xml:space="preserve">(W.Smith) Grunow     </t>
    </r>
  </si>
  <si>
    <r>
      <rPr>
        <i/>
        <sz val="11"/>
        <color theme="1"/>
        <rFont val="Calibri"/>
        <family val="2"/>
        <scheme val="minor"/>
      </rPr>
      <t>Pinnularia borealis</t>
    </r>
    <r>
      <rPr>
        <sz val="11"/>
        <color theme="1"/>
        <rFont val="Calibri"/>
        <family val="2"/>
        <scheme val="minor"/>
      </rPr>
      <t xml:space="preserve"> Ehrenberg          </t>
    </r>
  </si>
  <si>
    <r>
      <rPr>
        <i/>
        <sz val="11"/>
        <color theme="1"/>
        <rFont val="Calibri"/>
        <family val="2"/>
        <scheme val="minor"/>
      </rPr>
      <t>Pseudostaurosiropsis geocollegarum</t>
    </r>
    <r>
      <rPr>
        <sz val="11"/>
        <color theme="1"/>
        <rFont val="Calibri"/>
        <family val="2"/>
        <scheme val="minor"/>
      </rPr>
      <t xml:space="preserve"> (Witkowski &amp; Lange-Bertalot) Morales</t>
    </r>
  </si>
  <si>
    <r>
      <rPr>
        <i/>
        <sz val="11"/>
        <color theme="1"/>
        <rFont val="Calibri"/>
        <family val="2"/>
        <scheme val="minor"/>
      </rPr>
      <t>Placoneis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</si>
  <si>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Planothidium frequentissimum</t>
    </r>
    <r>
      <rPr>
        <sz val="11"/>
        <color theme="1"/>
        <rFont val="Calibri"/>
        <family val="2"/>
        <scheme val="minor"/>
      </rPr>
      <t xml:space="preserve"> (Lange-Bertalot) Lange-Bertalot           </t>
    </r>
  </si>
  <si>
    <r>
      <rPr>
        <i/>
        <sz val="11"/>
        <color theme="1"/>
        <rFont val="Calibri"/>
        <family val="2"/>
        <scheme val="minor"/>
      </rPr>
      <t>Pleurosigma salinarum</t>
    </r>
    <r>
      <rPr>
        <sz val="11"/>
        <color theme="1"/>
        <rFont val="Calibri"/>
        <family val="2"/>
        <scheme val="minor"/>
      </rPr>
      <t xml:space="preserve"> (Grunow) Cleve &amp; Grunow                        </t>
    </r>
  </si>
  <si>
    <r>
      <rPr>
        <i/>
        <sz val="11"/>
        <color theme="1"/>
        <rFont val="Calibri"/>
        <family val="2"/>
        <scheme val="minor"/>
      </rPr>
      <t xml:space="preserve">Pseudostaurosira brevistriata </t>
    </r>
    <r>
      <rPr>
        <sz val="11"/>
        <color theme="1"/>
        <rFont val="Calibri"/>
        <family val="2"/>
        <scheme val="minor"/>
      </rPr>
      <t xml:space="preserve">(Grunow) Williams &amp; Round  </t>
    </r>
  </si>
  <si>
    <r>
      <rPr>
        <i/>
        <sz val="11"/>
        <color theme="1"/>
        <rFont val="Calibri"/>
        <family val="2"/>
        <scheme val="minor"/>
      </rPr>
      <t xml:space="preserve">Pinnularia subbrevistriata </t>
    </r>
    <r>
      <rPr>
        <sz val="11"/>
        <color theme="1"/>
        <rFont val="Calibri"/>
        <family val="2"/>
        <scheme val="minor"/>
      </rPr>
      <t xml:space="preserve">Krammer                                   </t>
    </r>
  </si>
  <si>
    <r>
      <rPr>
        <i/>
        <sz val="11"/>
        <color theme="1"/>
        <rFont val="Calibri"/>
        <family val="2"/>
        <scheme val="minor"/>
      </rPr>
      <t>Planothidium lanceolatum</t>
    </r>
    <r>
      <rPr>
        <sz val="11"/>
        <color theme="1"/>
        <rFont val="Calibri"/>
        <family val="2"/>
        <scheme val="minor"/>
      </rPr>
      <t xml:space="preserve"> (Brèbisson) Lange-Bertalot        </t>
    </r>
  </si>
  <si>
    <r>
      <rPr>
        <i/>
        <sz val="11"/>
        <color theme="1"/>
        <rFont val="Calibri"/>
        <family val="2"/>
        <scheme val="minor"/>
      </rPr>
      <t xml:space="preserve">Planothidium rostratum </t>
    </r>
    <r>
      <rPr>
        <sz val="11"/>
        <color theme="1"/>
        <rFont val="Calibri"/>
        <family val="2"/>
        <scheme val="minor"/>
      </rPr>
      <t xml:space="preserve">(Oestrup) Round &amp; Bukhtiyarova                </t>
    </r>
  </si>
  <si>
    <r>
      <rPr>
        <i/>
        <sz val="11"/>
        <color theme="1"/>
        <rFont val="Calibri"/>
        <family val="2"/>
        <scheme val="minor"/>
      </rPr>
      <t>Pinnularia viridis</t>
    </r>
    <r>
      <rPr>
        <sz val="11"/>
        <color theme="1"/>
        <rFont val="Calibri"/>
        <family val="2"/>
        <scheme val="minor"/>
      </rPr>
      <t xml:space="preserve"> (Nitzsch) Ehrenberg  </t>
    </r>
  </si>
  <si>
    <r>
      <rPr>
        <i/>
        <sz val="11"/>
        <color theme="1"/>
        <rFont val="Calibri"/>
        <family val="2"/>
        <scheme val="minor"/>
      </rPr>
      <t>Rhoicosphenia abbreviata</t>
    </r>
    <r>
      <rPr>
        <sz val="11"/>
        <color theme="1"/>
        <rFont val="Calibri"/>
        <family val="2"/>
        <scheme val="minor"/>
      </rPr>
      <t xml:space="preserve"> (C.Agardh) Lange-Bertalot                   </t>
    </r>
  </si>
  <si>
    <r>
      <rPr>
        <i/>
        <sz val="11"/>
        <color theme="1"/>
        <rFont val="Calibri"/>
        <family val="2"/>
        <scheme val="minor"/>
      </rPr>
      <t xml:space="preserve">Rhopalodia gibba </t>
    </r>
    <r>
      <rPr>
        <sz val="11"/>
        <color theme="1"/>
        <rFont val="Calibri"/>
        <family val="2"/>
        <scheme val="minor"/>
      </rPr>
      <t xml:space="preserve">(Ehrenberg) O.Müller                  </t>
    </r>
  </si>
  <si>
    <r>
      <rPr>
        <i/>
        <sz val="11"/>
        <color theme="1"/>
        <rFont val="Calibri"/>
        <family val="2"/>
        <scheme val="minor"/>
      </rPr>
      <t xml:space="preserve">Reimeria sinuata </t>
    </r>
    <r>
      <rPr>
        <sz val="11"/>
        <color theme="1"/>
        <rFont val="Calibri"/>
        <family val="2"/>
        <scheme val="minor"/>
      </rPr>
      <t xml:space="preserve">(Gregory) Kociolek &amp; Stoermer                       </t>
    </r>
  </si>
  <si>
    <r>
      <rPr>
        <i/>
        <sz val="11"/>
        <color theme="1"/>
        <rFont val="Calibri"/>
        <family val="2"/>
        <scheme val="minor"/>
      </rPr>
      <t xml:space="preserve">Reimeria uniseriata </t>
    </r>
    <r>
      <rPr>
        <sz val="11"/>
        <color theme="1"/>
        <rFont val="Calibri"/>
        <family val="2"/>
        <scheme val="minor"/>
      </rPr>
      <t xml:space="preserve">Sala, Guerrero &amp; Ferrario                         </t>
    </r>
  </si>
  <si>
    <r>
      <rPr>
        <i/>
        <sz val="11"/>
        <color theme="1"/>
        <rFont val="Calibri"/>
        <family val="2"/>
        <scheme val="minor"/>
      </rPr>
      <t>Stephanodiscus agassizensis</t>
    </r>
    <r>
      <rPr>
        <sz val="11"/>
        <color theme="1"/>
        <rFont val="Calibri"/>
        <family val="2"/>
        <scheme val="minor"/>
      </rPr>
      <t xml:space="preserve"> H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 xml:space="preserve">kansson &amp; Kling                        </t>
    </r>
  </si>
  <si>
    <r>
      <rPr>
        <i/>
        <sz val="11"/>
        <color theme="1"/>
        <rFont val="Calibri"/>
        <family val="2"/>
        <scheme val="minor"/>
      </rPr>
      <t>Rhopalodia operculata</t>
    </r>
    <r>
      <rPr>
        <sz val="11"/>
        <color theme="1"/>
        <rFont val="Calibri"/>
        <family val="2"/>
        <scheme val="minor"/>
      </rPr>
      <t xml:space="preserve"> (Agardh) H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 xml:space="preserve">kansson                             </t>
    </r>
  </si>
  <si>
    <r>
      <rPr>
        <i/>
        <sz val="11"/>
        <color theme="1"/>
        <rFont val="Calibri"/>
        <family val="2"/>
        <scheme val="minor"/>
      </rPr>
      <t>Surirella angusta</t>
    </r>
    <r>
      <rPr>
        <sz val="11"/>
        <color theme="1"/>
        <rFont val="Calibri"/>
        <family val="2"/>
        <scheme val="minor"/>
      </rPr>
      <t xml:space="preserve"> Kützing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</si>
  <si>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Surirellabebissonii </t>
    </r>
    <r>
      <rPr>
        <sz val="11"/>
        <color theme="1"/>
        <rFont val="Calibri"/>
        <family val="2"/>
        <scheme val="minor"/>
      </rPr>
      <t xml:space="preserve">Krammer &amp; Lange-Bertalot  </t>
    </r>
  </si>
  <si>
    <r>
      <rPr>
        <i/>
        <sz val="11"/>
        <color theme="1"/>
        <rFont val="Calibri"/>
        <family val="2"/>
        <scheme val="minor"/>
      </rPr>
      <t>Staurosira construens</t>
    </r>
    <r>
      <rPr>
        <sz val="11"/>
        <color theme="1"/>
        <rFont val="Calibri"/>
        <family val="2"/>
        <scheme val="minor"/>
      </rPr>
      <t xml:space="preserve"> Ehrenberg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</si>
  <si>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Stephanodiscus hantzschii </t>
    </r>
    <r>
      <rPr>
        <sz val="11"/>
        <color theme="1"/>
        <rFont val="Calibri"/>
        <family val="2"/>
        <scheme val="minor"/>
      </rPr>
      <t>Grunow</t>
    </r>
  </si>
  <si>
    <r>
      <rPr>
        <i/>
        <sz val="11"/>
        <color theme="1"/>
        <rFont val="Calibri"/>
        <family val="2"/>
        <scheme val="minor"/>
      </rPr>
      <t xml:space="preserve">Simonsenia delognei </t>
    </r>
    <r>
      <rPr>
        <sz val="11"/>
        <color theme="1"/>
        <rFont val="Calibri"/>
        <family val="2"/>
        <scheme val="minor"/>
      </rPr>
      <t xml:space="preserve">Lange-Bertalot                                   </t>
    </r>
  </si>
  <si>
    <r>
      <rPr>
        <i/>
        <sz val="11"/>
        <color theme="1"/>
        <rFont val="Calibri"/>
        <family val="2"/>
        <scheme val="minor"/>
      </rPr>
      <t xml:space="preserve">Surirella ovalis </t>
    </r>
    <r>
      <rPr>
        <sz val="11"/>
        <color theme="1"/>
        <rFont val="Calibri"/>
        <family val="2"/>
        <scheme val="minor"/>
      </rPr>
      <t xml:space="preserve">Brèbisson                                           </t>
    </r>
  </si>
  <si>
    <r>
      <rPr>
        <i/>
        <sz val="11"/>
        <color theme="1"/>
        <rFont val="Calibri"/>
        <family val="2"/>
        <scheme val="minor"/>
      </rPr>
      <t>Staurosirella pinnata</t>
    </r>
    <r>
      <rPr>
        <sz val="11"/>
        <color theme="1"/>
        <rFont val="Calibri"/>
        <family val="2"/>
        <scheme val="minor"/>
      </rPr>
      <t xml:space="preserve"> (Ehrenberg) Williams &amp; Round                        </t>
    </r>
  </si>
  <si>
    <r>
      <rPr>
        <i/>
        <sz val="11"/>
        <color theme="1"/>
        <rFont val="Calibri"/>
        <family val="2"/>
        <scheme val="minor"/>
      </rPr>
      <t>Sellaphora pupula</t>
    </r>
    <r>
      <rPr>
        <sz val="11"/>
        <color theme="1"/>
        <rFont val="Calibri"/>
        <family val="2"/>
        <scheme val="minor"/>
      </rPr>
      <t xml:space="preserve"> (Kützing) Mereschkowksy                            </t>
    </r>
  </si>
  <si>
    <r>
      <rPr>
        <i/>
        <sz val="11"/>
        <color theme="1"/>
        <rFont val="Calibri"/>
        <family val="2"/>
        <scheme val="minor"/>
      </rPr>
      <t>Seminavis strigosa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(Hustedt) Danieledis &amp; Economou-Amilli            </t>
    </r>
  </si>
  <si>
    <r>
      <rPr>
        <i/>
        <sz val="11"/>
        <color theme="1"/>
        <rFont val="Calibri"/>
        <family val="2"/>
        <scheme val="minor"/>
      </rPr>
      <t>Sellaphora seminulum</t>
    </r>
    <r>
      <rPr>
        <sz val="11"/>
        <color theme="1"/>
        <rFont val="Calibri"/>
        <family val="2"/>
        <scheme val="minor"/>
      </rPr>
      <t xml:space="preserve"> (Grunow) D.G. Mann                              </t>
    </r>
  </si>
  <si>
    <r>
      <rPr>
        <i/>
        <sz val="11"/>
        <color theme="1"/>
        <rFont val="Calibri"/>
        <family val="2"/>
        <scheme val="minor"/>
      </rPr>
      <t xml:space="preserve">Stauroneis smithii </t>
    </r>
    <r>
      <rPr>
        <sz val="11"/>
        <color theme="1"/>
        <rFont val="Calibri"/>
        <family val="2"/>
        <scheme val="minor"/>
      </rPr>
      <t xml:space="preserve">Grunow     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</si>
  <si>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Stauroneis kriegeri </t>
    </r>
    <r>
      <rPr>
        <sz val="11"/>
        <color theme="1"/>
        <rFont val="Calibri"/>
        <family val="2"/>
        <scheme val="minor"/>
      </rPr>
      <t xml:space="preserve">Patrick                                          </t>
    </r>
  </si>
  <si>
    <r>
      <rPr>
        <i/>
        <sz val="11"/>
        <color theme="1"/>
        <rFont val="Calibri"/>
        <family val="2"/>
        <scheme val="minor"/>
      </rPr>
      <t>Stephanodiscus minutulus</t>
    </r>
    <r>
      <rPr>
        <sz val="11"/>
        <color theme="1"/>
        <rFont val="Calibri"/>
        <family val="2"/>
        <scheme val="minor"/>
      </rPr>
      <t xml:space="preserve"> (Kützing) Cleve &amp; Moller                    </t>
    </r>
  </si>
  <si>
    <r>
      <rPr>
        <i/>
        <sz val="11"/>
        <color theme="1"/>
        <rFont val="Calibri"/>
        <family val="2"/>
        <scheme val="minor"/>
      </rPr>
      <t xml:space="preserve">Staurosira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</si>
  <si>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Tryblionella apiculata </t>
    </r>
    <r>
      <rPr>
        <sz val="11"/>
        <color theme="1"/>
        <rFont val="Calibri"/>
        <family val="2"/>
        <scheme val="minor"/>
      </rPr>
      <t xml:space="preserve">Gregory                                       </t>
    </r>
  </si>
  <si>
    <r>
      <rPr>
        <i/>
        <sz val="11"/>
        <color theme="1"/>
        <rFont val="Calibri"/>
        <family val="2"/>
        <scheme val="minor"/>
      </rPr>
      <t xml:space="preserve">Tryblionella calida </t>
    </r>
    <r>
      <rPr>
        <sz val="11"/>
        <color theme="1"/>
        <rFont val="Calibri"/>
        <family val="2"/>
        <scheme val="minor"/>
      </rPr>
      <t xml:space="preserve">(Grunow) D.G. Mann                </t>
    </r>
  </si>
  <si>
    <r>
      <rPr>
        <i/>
        <sz val="11"/>
        <color theme="1"/>
        <rFont val="Calibri"/>
        <family val="2"/>
        <scheme val="minor"/>
      </rPr>
      <t xml:space="preserve">Tryblionella hungarica </t>
    </r>
    <r>
      <rPr>
        <sz val="11"/>
        <color theme="1"/>
        <rFont val="Calibri"/>
        <family val="2"/>
        <scheme val="minor"/>
      </rPr>
      <t xml:space="preserve">(Grunow) D.G. Mann                            </t>
    </r>
  </si>
  <si>
    <r>
      <rPr>
        <i/>
        <sz val="11"/>
        <color theme="1"/>
        <rFont val="Calibri"/>
        <family val="2"/>
        <scheme val="minor"/>
      </rPr>
      <t xml:space="preserve">Tryblionella levidensis </t>
    </r>
    <r>
      <rPr>
        <sz val="11"/>
        <color theme="1"/>
        <rFont val="Calibri"/>
        <family val="2"/>
        <scheme val="minor"/>
      </rPr>
      <t xml:space="preserve">W.M.Smith                                    </t>
    </r>
  </si>
  <si>
    <r>
      <rPr>
        <i/>
        <sz val="11"/>
        <color theme="1"/>
        <rFont val="Calibri"/>
        <family val="2"/>
        <scheme val="minor"/>
      </rPr>
      <t>Thalassiosira pseudonana</t>
    </r>
    <r>
      <rPr>
        <sz val="11"/>
        <color theme="1"/>
        <rFont val="Calibri"/>
        <family val="2"/>
        <scheme val="minor"/>
      </rPr>
      <t xml:space="preserve"> Hasle &amp; Heimdal                            </t>
    </r>
  </si>
  <si>
    <t>Achnanthidium spp (Excellent WQ 1)</t>
  </si>
  <si>
    <t>Achnanthidium standeri (Excellent WQ 1)</t>
  </si>
  <si>
    <t>Cyclotella occelata (HIGH SALT/NUTRIENTS 1)</t>
  </si>
  <si>
    <t>Stephanodiscus aggasizensis (HIGH SALT/NUTRIENTS 3)</t>
  </si>
  <si>
    <t>Cyclotella medunae (HIGH SALT/NUTRIENTS 4)</t>
  </si>
  <si>
    <t>Cyclotella meneghiniana (HIGH SALT/NUTRIENTS 5)</t>
  </si>
  <si>
    <t>Aulacoseira granulata and var. angustissima (HIGH SALT/NUTRIENTS 6)</t>
  </si>
  <si>
    <t>Cyclostephanos dubius  (HIGH SALT/NUTRIENTS 7)</t>
  </si>
  <si>
    <t>Cyclostephanos invisitatus (HIGH SALT/NUTRIENTS 8)</t>
  </si>
  <si>
    <t>Encyonopsis minuta (Excellent WQ 1)</t>
  </si>
  <si>
    <t>Navicula capitatoradiata (HIGH SALT/NUTRIENTS)</t>
  </si>
  <si>
    <t>Navicula cryptocephala (HIGH SALT/NUTRIENTS)</t>
  </si>
  <si>
    <t>Gomphonema parvulum (HIGH SALT/NUTRIENTS)</t>
  </si>
  <si>
    <t>Sellaphora semminulum (HIGH SALT/NUTRIENTS)</t>
  </si>
  <si>
    <t>Sellaphora pupula (HIGH SALT/NUTRIENTS)</t>
  </si>
  <si>
    <t>Navicula veneta (HIGH SALT/NUTRIENTS)</t>
  </si>
  <si>
    <t>Eolimna minima (HIGH SALT/NUTRIENTS)</t>
  </si>
  <si>
    <t>Mayamea atomus and var. permitis (HIGH SALT/NUTRIENTS)</t>
  </si>
  <si>
    <t>Nitzschia liebertruthii (HIGH SALT/NUTRIENTS)</t>
  </si>
  <si>
    <t>Nitzschia frustulum (ionic compounds) (HIGH SALT/NUTRIENTS)</t>
  </si>
  <si>
    <t>Nitzschia palea (HIGH SALT/NUTRIENTS)</t>
  </si>
  <si>
    <t>Nitzschia umbonata (HIGH SALT/NUTRIENTS)</t>
  </si>
  <si>
    <t>Fistulifera saprophilum (HIGH SALT/NUTRIENTS)</t>
  </si>
  <si>
    <t>Indicator</t>
  </si>
  <si>
    <t>Excellent</t>
  </si>
  <si>
    <t>Salts/nutrients 1</t>
  </si>
  <si>
    <t>Salts/nutrients 3</t>
  </si>
  <si>
    <t>Salts/nutrients 4</t>
  </si>
  <si>
    <t>Salts/nutrients 5</t>
  </si>
  <si>
    <t>Salts/nutrients 6</t>
  </si>
  <si>
    <t>Salts/nutrients 7</t>
  </si>
  <si>
    <t>Salts/nutrients 8</t>
  </si>
  <si>
    <t>Salts/nutrients 9</t>
  </si>
  <si>
    <t>Salts/nutrients Gen</t>
  </si>
  <si>
    <t>Good</t>
  </si>
  <si>
    <t>26_10</t>
  </si>
  <si>
    <t>29_10</t>
  </si>
  <si>
    <t>29_01</t>
  </si>
  <si>
    <t>28_5</t>
  </si>
  <si>
    <t>28_3</t>
  </si>
  <si>
    <t>Taxa</t>
  </si>
  <si>
    <t xml:space="preserve">Indicator </t>
  </si>
  <si>
    <t>Average</t>
  </si>
  <si>
    <t>Very poor</t>
  </si>
  <si>
    <t>Poor</t>
  </si>
  <si>
    <t>Rating (ind. Spp)</t>
  </si>
  <si>
    <t>Class</t>
  </si>
  <si>
    <t>F</t>
  </si>
  <si>
    <t>E</t>
  </si>
  <si>
    <t>D/E</t>
  </si>
  <si>
    <t xml:space="preserve">D </t>
  </si>
  <si>
    <t>C/D</t>
  </si>
  <si>
    <t>C</t>
  </si>
  <si>
    <t>B/C</t>
  </si>
  <si>
    <t xml:space="preserve">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</si>
</sst>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00B050"/>
      <name val="Arial"/>
      <family val="2"/>
    </font>
    <font>
      <sz val="10"/>
      <color rgb="FF7030A0"/>
      <name val="Arial"/>
      <family val="2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ill="1" applyBorder="1"/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9" fillId="0" borderId="0" xfId="0" applyFont="1" applyBorder="1"/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/>
    <xf numFmtId="0" fontId="8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2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8"/>
  <sheetViews>
    <sheetView topLeftCell="B1" workbookViewId="0">
      <selection activeCell="H1" sqref="H1:H1048576"/>
    </sheetView>
  </sheetViews>
  <sheetFormatPr defaultRowHeight="15" x14ac:dyDescent="0.25"/>
  <cols>
    <col min="1" max="1" width="72.42578125" style="5" bestFit="1" customWidth="1"/>
    <col min="2" max="2" width="17.28515625" style="5" bestFit="1" customWidth="1"/>
    <col min="3" max="5" width="5.85546875" style="6" bestFit="1" customWidth="1"/>
    <col min="6" max="6" width="8.28515625" style="6" bestFit="1" customWidth="1"/>
    <col min="7" max="7" width="9.140625" style="6" bestFit="1" customWidth="1"/>
    <col min="8" max="8" width="6" style="6" bestFit="1" customWidth="1"/>
    <col min="9" max="10" width="8.28515625" style="6" bestFit="1" customWidth="1"/>
    <col min="11" max="11" width="6" style="6" bestFit="1" customWidth="1"/>
    <col min="12" max="12" width="9.7109375" style="6" bestFit="1" customWidth="1"/>
    <col min="13" max="13" width="6" style="6" bestFit="1" customWidth="1"/>
    <col min="14" max="15" width="8.28515625" style="6" bestFit="1" customWidth="1"/>
    <col min="16" max="17" width="9.140625" style="6" bestFit="1" customWidth="1"/>
    <col min="18" max="18" width="9.7109375" style="6" bestFit="1" customWidth="1"/>
    <col min="19" max="21" width="8.28515625" style="6" bestFit="1" customWidth="1"/>
    <col min="22" max="22" width="9.140625" style="6" bestFit="1" customWidth="1"/>
    <col min="23" max="25" width="8.28515625" style="6" bestFit="1" customWidth="1"/>
    <col min="26" max="26" width="9.7109375" style="6" bestFit="1" customWidth="1"/>
    <col min="27" max="29" width="8.28515625" style="6" bestFit="1" customWidth="1"/>
    <col min="30" max="30" width="5.85546875" style="6" bestFit="1" customWidth="1"/>
    <col min="31" max="32" width="8.28515625" style="6" bestFit="1" customWidth="1"/>
    <col min="33" max="33" width="5.85546875" style="6" bestFit="1" customWidth="1"/>
    <col min="34" max="34" width="9.140625" style="6" bestFit="1" customWidth="1"/>
    <col min="35" max="35" width="5.140625" style="6" bestFit="1" customWidth="1"/>
    <col min="36" max="36" width="6" style="6" bestFit="1" customWidth="1"/>
    <col min="37" max="16384" width="9.140625" style="5"/>
  </cols>
  <sheetData>
    <row r="1" spans="1:36" s="22" customFormat="1" x14ac:dyDescent="0.25">
      <c r="A1" s="14" t="s">
        <v>300</v>
      </c>
      <c r="B1" s="14" t="s">
        <v>301</v>
      </c>
      <c r="C1" s="14" t="s">
        <v>11</v>
      </c>
      <c r="D1" s="14" t="s">
        <v>12</v>
      </c>
      <c r="E1" s="14" t="s">
        <v>13</v>
      </c>
      <c r="F1" s="14" t="s">
        <v>14</v>
      </c>
      <c r="G1" s="14" t="s">
        <v>297</v>
      </c>
      <c r="H1" s="14" t="s">
        <v>296</v>
      </c>
      <c r="I1" s="14" t="s">
        <v>15</v>
      </c>
      <c r="J1" s="15" t="s">
        <v>16</v>
      </c>
      <c r="K1" s="14" t="s">
        <v>17</v>
      </c>
      <c r="L1" s="14" t="s">
        <v>18</v>
      </c>
      <c r="M1" s="14" t="s">
        <v>19</v>
      </c>
      <c r="N1" s="14" t="s">
        <v>20</v>
      </c>
      <c r="O1" s="14" t="s">
        <v>21</v>
      </c>
      <c r="P1" s="14" t="s">
        <v>22</v>
      </c>
      <c r="Q1" s="14" t="s">
        <v>23</v>
      </c>
      <c r="R1" s="14" t="s">
        <v>24</v>
      </c>
      <c r="S1" s="14" t="s">
        <v>25</v>
      </c>
      <c r="T1" s="14" t="s">
        <v>299</v>
      </c>
      <c r="U1" s="14" t="s">
        <v>26</v>
      </c>
      <c r="V1" s="14" t="s">
        <v>298</v>
      </c>
      <c r="W1" s="14" t="s">
        <v>27</v>
      </c>
      <c r="X1" s="14" t="s">
        <v>28</v>
      </c>
      <c r="Y1" s="14" t="s">
        <v>29</v>
      </c>
      <c r="Z1" s="14" t="s">
        <v>30</v>
      </c>
      <c r="AA1" s="14" t="s">
        <v>31</v>
      </c>
      <c r="AB1" s="14" t="s">
        <v>32</v>
      </c>
      <c r="AC1" s="14" t="s">
        <v>33</v>
      </c>
      <c r="AD1" s="16" t="s">
        <v>70</v>
      </c>
      <c r="AE1" s="16" t="s">
        <v>71</v>
      </c>
      <c r="AF1" s="16" t="s">
        <v>72</v>
      </c>
      <c r="AG1" s="16" t="s">
        <v>73</v>
      </c>
      <c r="AH1" s="16" t="s">
        <v>74</v>
      </c>
      <c r="AI1" s="16" t="s">
        <v>75</v>
      </c>
      <c r="AJ1" s="16" t="s">
        <v>76</v>
      </c>
    </row>
    <row r="2" spans="1:36" s="25" customFormat="1" x14ac:dyDescent="0.25">
      <c r="A2" s="26" t="s">
        <v>305</v>
      </c>
      <c r="B2" s="24"/>
      <c r="C2" s="24" t="s">
        <v>294</v>
      </c>
      <c r="D2" s="24" t="s">
        <v>294</v>
      </c>
      <c r="E2" s="24" t="s">
        <v>294</v>
      </c>
      <c r="F2" s="24" t="s">
        <v>302</v>
      </c>
      <c r="G2" s="24" t="s">
        <v>284</v>
      </c>
      <c r="H2" s="24" t="s">
        <v>304</v>
      </c>
      <c r="I2" s="24" t="s">
        <v>302</v>
      </c>
      <c r="J2" s="24" t="s">
        <v>302</v>
      </c>
      <c r="K2" s="24" t="s">
        <v>304</v>
      </c>
      <c r="L2" s="24" t="s">
        <v>303</v>
      </c>
      <c r="M2" s="24" t="s">
        <v>304</v>
      </c>
      <c r="N2" s="24" t="s">
        <v>302</v>
      </c>
      <c r="O2" s="24" t="s">
        <v>302</v>
      </c>
      <c r="P2" s="24" t="s">
        <v>284</v>
      </c>
      <c r="Q2" s="24" t="s">
        <v>284</v>
      </c>
      <c r="R2" s="24" t="s">
        <v>303</v>
      </c>
      <c r="S2" s="24" t="s">
        <v>302</v>
      </c>
      <c r="T2" s="24" t="s">
        <v>302</v>
      </c>
      <c r="U2" s="24" t="s">
        <v>302</v>
      </c>
      <c r="V2" s="24" t="s">
        <v>284</v>
      </c>
      <c r="W2" s="24" t="s">
        <v>302</v>
      </c>
      <c r="X2" s="24" t="s">
        <v>302</v>
      </c>
      <c r="Y2" s="24" t="s">
        <v>302</v>
      </c>
      <c r="Z2" s="24" t="s">
        <v>303</v>
      </c>
      <c r="AA2" s="24" t="s">
        <v>302</v>
      </c>
      <c r="AB2" s="24" t="s">
        <v>302</v>
      </c>
      <c r="AC2" s="24" t="s">
        <v>302</v>
      </c>
      <c r="AD2" s="24" t="s">
        <v>294</v>
      </c>
      <c r="AE2" s="24" t="s">
        <v>302</v>
      </c>
      <c r="AF2" s="24" t="s">
        <v>302</v>
      </c>
      <c r="AG2" s="24" t="s">
        <v>294</v>
      </c>
      <c r="AH2" s="24" t="s">
        <v>284</v>
      </c>
      <c r="AI2" s="24" t="s">
        <v>304</v>
      </c>
      <c r="AJ2" s="24" t="s">
        <v>304</v>
      </c>
    </row>
    <row r="3" spans="1:36" x14ac:dyDescent="0.25">
      <c r="A3" s="5" t="s">
        <v>79</v>
      </c>
      <c r="B3" s="18" t="s">
        <v>284</v>
      </c>
      <c r="C3" s="6">
        <v>1</v>
      </c>
      <c r="D3" s="6">
        <v>0</v>
      </c>
      <c r="E3" s="6">
        <v>0</v>
      </c>
      <c r="F3" s="6">
        <v>43</v>
      </c>
      <c r="G3" s="6">
        <v>30</v>
      </c>
      <c r="H3" s="6">
        <v>0</v>
      </c>
      <c r="I3" s="6">
        <v>0</v>
      </c>
      <c r="J3" s="6">
        <v>0</v>
      </c>
      <c r="K3" s="6">
        <v>23</v>
      </c>
      <c r="L3" s="6">
        <v>0</v>
      </c>
      <c r="M3" s="6">
        <v>0</v>
      </c>
      <c r="N3" s="6">
        <v>29</v>
      </c>
      <c r="O3" s="6">
        <v>3</v>
      </c>
      <c r="P3" s="6">
        <v>96</v>
      </c>
      <c r="Q3" s="6">
        <v>39</v>
      </c>
      <c r="R3" s="6">
        <v>13</v>
      </c>
      <c r="S3" s="6">
        <v>4</v>
      </c>
      <c r="T3" s="6">
        <v>12</v>
      </c>
      <c r="U3" s="6">
        <v>3</v>
      </c>
      <c r="V3" s="6">
        <v>38</v>
      </c>
      <c r="W3" s="6">
        <v>44</v>
      </c>
      <c r="X3" s="6">
        <v>0</v>
      </c>
      <c r="Y3" s="6">
        <v>2</v>
      </c>
      <c r="Z3" s="6">
        <v>3</v>
      </c>
      <c r="AA3" s="6">
        <v>5</v>
      </c>
      <c r="AB3" s="6">
        <v>0</v>
      </c>
      <c r="AC3" s="6">
        <v>48</v>
      </c>
      <c r="AD3" s="6">
        <v>0</v>
      </c>
      <c r="AE3" s="6">
        <v>0</v>
      </c>
      <c r="AF3" s="6">
        <v>0</v>
      </c>
      <c r="AG3" s="6">
        <v>151</v>
      </c>
      <c r="AH3" s="6">
        <v>0</v>
      </c>
      <c r="AI3" s="6">
        <v>1</v>
      </c>
      <c r="AJ3" s="6">
        <v>0</v>
      </c>
    </row>
    <row r="4" spans="1:36" x14ac:dyDescent="0.25">
      <c r="A4" s="5" t="s">
        <v>126</v>
      </c>
      <c r="B4" s="18" t="s">
        <v>284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23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</row>
    <row r="5" spans="1:36" x14ac:dyDescent="0.25">
      <c r="A5" s="5" t="s">
        <v>124</v>
      </c>
      <c r="B5" s="18" t="s">
        <v>284</v>
      </c>
      <c r="C5" s="6">
        <v>70</v>
      </c>
      <c r="D5" s="6">
        <v>186</v>
      </c>
      <c r="E5" s="6">
        <v>0</v>
      </c>
      <c r="F5" s="6">
        <v>40</v>
      </c>
      <c r="G5" s="6">
        <v>320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31</v>
      </c>
      <c r="O5" s="6">
        <v>0</v>
      </c>
      <c r="P5" s="6">
        <v>191</v>
      </c>
      <c r="Q5" s="6">
        <v>175</v>
      </c>
      <c r="R5" s="6">
        <v>3</v>
      </c>
      <c r="S5" s="6">
        <v>8</v>
      </c>
      <c r="T5" s="6">
        <v>1</v>
      </c>
      <c r="U5" s="6">
        <v>2</v>
      </c>
      <c r="V5" s="6">
        <v>318</v>
      </c>
      <c r="W5" s="6">
        <v>89</v>
      </c>
      <c r="X5" s="6">
        <v>0</v>
      </c>
      <c r="Y5" s="6">
        <v>0</v>
      </c>
      <c r="Z5" s="6">
        <v>0</v>
      </c>
      <c r="AA5" s="6">
        <v>1</v>
      </c>
      <c r="AB5" s="6">
        <v>0</v>
      </c>
      <c r="AC5" s="6">
        <v>1</v>
      </c>
      <c r="AD5" s="6">
        <v>0</v>
      </c>
      <c r="AE5" s="6">
        <v>1</v>
      </c>
      <c r="AF5" s="6">
        <v>1</v>
      </c>
      <c r="AG5" s="6">
        <v>0</v>
      </c>
      <c r="AH5" s="6">
        <v>0</v>
      </c>
      <c r="AI5" s="6">
        <v>0</v>
      </c>
      <c r="AJ5" s="6">
        <v>0</v>
      </c>
    </row>
    <row r="6" spans="1:36" x14ac:dyDescent="0.25">
      <c r="A6" s="5" t="s">
        <v>80</v>
      </c>
      <c r="B6" s="17" t="s">
        <v>294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</row>
    <row r="7" spans="1:36" x14ac:dyDescent="0.25">
      <c r="A7" s="5" t="s">
        <v>81</v>
      </c>
      <c r="B7" s="17" t="s">
        <v>294</v>
      </c>
      <c r="C7" s="6">
        <v>0</v>
      </c>
      <c r="D7" s="6">
        <v>0</v>
      </c>
      <c r="E7" s="6">
        <v>0</v>
      </c>
      <c r="F7" s="6">
        <v>1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1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2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</row>
    <row r="8" spans="1:36" x14ac:dyDescent="0.25">
      <c r="A8" s="5" t="s">
        <v>82</v>
      </c>
      <c r="B8" s="17" t="s">
        <v>294</v>
      </c>
      <c r="C8" s="6">
        <v>143</v>
      </c>
      <c r="D8" s="6">
        <v>64</v>
      </c>
      <c r="E8" s="6">
        <v>170</v>
      </c>
      <c r="F8" s="6">
        <v>0</v>
      </c>
      <c r="G8" s="6">
        <v>7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163</v>
      </c>
      <c r="AE8" s="6">
        <v>8</v>
      </c>
      <c r="AF8" s="6">
        <v>20</v>
      </c>
      <c r="AG8" s="6">
        <v>0</v>
      </c>
      <c r="AH8" s="6">
        <v>331</v>
      </c>
      <c r="AI8" s="6">
        <v>0</v>
      </c>
      <c r="AJ8" s="6">
        <v>0</v>
      </c>
    </row>
    <row r="9" spans="1:36" x14ac:dyDescent="0.25">
      <c r="A9" s="5" t="s">
        <v>103</v>
      </c>
      <c r="B9" s="19" t="s">
        <v>285</v>
      </c>
      <c r="C9" s="6">
        <v>11</v>
      </c>
      <c r="D9" s="6">
        <v>31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12</v>
      </c>
      <c r="O9" s="6">
        <v>0</v>
      </c>
      <c r="P9" s="6">
        <v>12</v>
      </c>
      <c r="Q9" s="6">
        <v>6</v>
      </c>
      <c r="R9" s="6">
        <v>9</v>
      </c>
      <c r="S9" s="6">
        <v>3</v>
      </c>
      <c r="T9" s="6">
        <v>0</v>
      </c>
      <c r="U9" s="6">
        <v>0</v>
      </c>
      <c r="V9" s="6">
        <v>0</v>
      </c>
      <c r="W9" s="6">
        <v>6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</row>
    <row r="10" spans="1:36" x14ac:dyDescent="0.25">
      <c r="A10" s="5" t="s">
        <v>239</v>
      </c>
      <c r="B10" s="19" t="s">
        <v>286</v>
      </c>
      <c r="C10" s="6">
        <v>12</v>
      </c>
      <c r="D10" s="6">
        <v>4</v>
      </c>
      <c r="E10" s="6">
        <v>0</v>
      </c>
      <c r="F10" s="6">
        <v>0</v>
      </c>
      <c r="G10" s="6">
        <v>0</v>
      </c>
      <c r="H10" s="6">
        <v>0</v>
      </c>
      <c r="I10" s="6">
        <v>6</v>
      </c>
      <c r="J10" s="6">
        <v>0</v>
      </c>
      <c r="K10" s="6">
        <v>1</v>
      </c>
      <c r="L10" s="6">
        <v>7</v>
      </c>
      <c r="M10" s="6">
        <v>0</v>
      </c>
      <c r="N10" s="6">
        <v>0</v>
      </c>
      <c r="O10" s="6">
        <v>5</v>
      </c>
      <c r="P10" s="6">
        <v>2</v>
      </c>
      <c r="Q10" s="6">
        <v>0</v>
      </c>
      <c r="R10" s="6">
        <v>15</v>
      </c>
      <c r="S10" s="6">
        <v>2</v>
      </c>
      <c r="T10" s="6">
        <v>3</v>
      </c>
      <c r="U10" s="6">
        <v>7</v>
      </c>
      <c r="V10" s="6">
        <v>1</v>
      </c>
      <c r="W10" s="6">
        <v>4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</row>
    <row r="11" spans="1:36" x14ac:dyDescent="0.25">
      <c r="A11" s="5" t="s">
        <v>99</v>
      </c>
      <c r="B11" s="19" t="s">
        <v>287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15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</row>
    <row r="12" spans="1:36" x14ac:dyDescent="0.25">
      <c r="A12" s="5" t="s">
        <v>100</v>
      </c>
      <c r="B12" s="19" t="s">
        <v>288</v>
      </c>
      <c r="C12" s="6">
        <v>1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31</v>
      </c>
      <c r="M12" s="6">
        <v>0</v>
      </c>
      <c r="N12" s="6">
        <v>0</v>
      </c>
      <c r="O12" s="6">
        <v>2</v>
      </c>
      <c r="P12" s="6">
        <v>0</v>
      </c>
      <c r="Q12" s="6">
        <v>1</v>
      </c>
      <c r="R12" s="6">
        <v>0</v>
      </c>
      <c r="S12" s="6">
        <v>0</v>
      </c>
      <c r="T12" s="6">
        <v>0</v>
      </c>
      <c r="U12" s="6">
        <v>1</v>
      </c>
      <c r="V12" s="6">
        <v>0</v>
      </c>
      <c r="W12" s="6">
        <v>0</v>
      </c>
      <c r="X12" s="6">
        <v>0</v>
      </c>
      <c r="Y12" s="6">
        <v>0</v>
      </c>
      <c r="Z12" s="6">
        <v>1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1</v>
      </c>
      <c r="AJ12" s="6">
        <v>0</v>
      </c>
    </row>
    <row r="13" spans="1:36" x14ac:dyDescent="0.25">
      <c r="A13" s="5" t="s">
        <v>88</v>
      </c>
      <c r="B13" s="19" t="s">
        <v>289</v>
      </c>
      <c r="C13" s="6">
        <v>0</v>
      </c>
      <c r="D13" s="6">
        <v>0</v>
      </c>
      <c r="E13" s="6">
        <v>5</v>
      </c>
      <c r="F13" s="6">
        <v>0</v>
      </c>
      <c r="G13" s="6">
        <v>2</v>
      </c>
      <c r="H13" s="6">
        <v>0</v>
      </c>
      <c r="I13" s="6">
        <v>0</v>
      </c>
      <c r="J13" s="6">
        <v>6</v>
      </c>
      <c r="K13" s="6">
        <v>16</v>
      </c>
      <c r="L13" s="6">
        <v>0</v>
      </c>
      <c r="M13" s="6">
        <v>0</v>
      </c>
      <c r="N13" s="6">
        <v>15</v>
      </c>
      <c r="O13" s="6">
        <v>0</v>
      </c>
      <c r="P13" s="6">
        <v>7</v>
      </c>
      <c r="Q13" s="6">
        <v>0</v>
      </c>
      <c r="R13" s="6">
        <v>1</v>
      </c>
      <c r="S13" s="6">
        <v>0</v>
      </c>
      <c r="T13" s="6">
        <v>0</v>
      </c>
      <c r="U13" s="6">
        <v>0</v>
      </c>
      <c r="V13" s="6">
        <v>0</v>
      </c>
      <c r="W13" s="6">
        <v>1</v>
      </c>
      <c r="X13" s="6">
        <v>0</v>
      </c>
      <c r="Y13" s="6">
        <v>1</v>
      </c>
      <c r="Z13" s="6">
        <v>6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</row>
    <row r="14" spans="1:36" x14ac:dyDescent="0.25">
      <c r="A14" s="5" t="s">
        <v>96</v>
      </c>
      <c r="B14" s="19" t="s">
        <v>290</v>
      </c>
      <c r="C14" s="6">
        <v>1</v>
      </c>
      <c r="D14" s="6">
        <v>4</v>
      </c>
      <c r="E14" s="6">
        <v>7</v>
      </c>
      <c r="F14" s="6">
        <v>0</v>
      </c>
      <c r="G14" s="6">
        <v>0</v>
      </c>
      <c r="H14" s="6">
        <v>0</v>
      </c>
      <c r="I14" s="6">
        <v>1</v>
      </c>
      <c r="J14" s="6">
        <v>0</v>
      </c>
      <c r="K14" s="6">
        <v>3</v>
      </c>
      <c r="L14" s="6">
        <v>0</v>
      </c>
      <c r="M14" s="6">
        <v>0</v>
      </c>
      <c r="N14" s="6">
        <v>0</v>
      </c>
      <c r="O14" s="6">
        <v>5</v>
      </c>
      <c r="P14" s="6">
        <v>2</v>
      </c>
      <c r="Q14" s="6">
        <v>0</v>
      </c>
      <c r="R14" s="6">
        <v>17</v>
      </c>
      <c r="S14" s="6">
        <v>8</v>
      </c>
      <c r="T14" s="6">
        <v>4</v>
      </c>
      <c r="U14" s="6">
        <v>4</v>
      </c>
      <c r="V14" s="6">
        <v>3</v>
      </c>
      <c r="W14" s="6">
        <v>2</v>
      </c>
      <c r="X14" s="6">
        <v>0</v>
      </c>
      <c r="Y14" s="6">
        <v>0</v>
      </c>
      <c r="Z14" s="6">
        <v>171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</row>
    <row r="15" spans="1:36" x14ac:dyDescent="0.25">
      <c r="A15" s="5" t="s">
        <v>97</v>
      </c>
      <c r="B15" s="19" t="s">
        <v>291</v>
      </c>
      <c r="C15" s="6">
        <v>2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22</v>
      </c>
      <c r="J15" s="6">
        <v>8</v>
      </c>
      <c r="K15" s="6">
        <v>0</v>
      </c>
      <c r="L15" s="6">
        <v>46</v>
      </c>
      <c r="M15" s="6">
        <v>0</v>
      </c>
      <c r="N15" s="6">
        <v>0</v>
      </c>
      <c r="O15" s="6">
        <v>4</v>
      </c>
      <c r="P15" s="6">
        <v>0</v>
      </c>
      <c r="Q15" s="6">
        <v>0</v>
      </c>
      <c r="R15" s="6">
        <v>3</v>
      </c>
      <c r="S15" s="6">
        <v>0</v>
      </c>
      <c r="T15" s="6">
        <v>0</v>
      </c>
      <c r="U15" s="6">
        <v>0</v>
      </c>
      <c r="V15" s="6">
        <v>1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1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</row>
    <row r="16" spans="1:36" x14ac:dyDescent="0.25">
      <c r="A16" s="5" t="s">
        <v>259</v>
      </c>
      <c r="B16" s="19" t="s">
        <v>292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19</v>
      </c>
      <c r="M16" s="6">
        <v>0</v>
      </c>
      <c r="N16" s="6">
        <v>0</v>
      </c>
      <c r="O16" s="6">
        <v>0</v>
      </c>
      <c r="P16" s="6">
        <v>0</v>
      </c>
      <c r="Q16" s="6">
        <v>2</v>
      </c>
      <c r="R16" s="6">
        <v>41</v>
      </c>
      <c r="S16" s="6">
        <v>3</v>
      </c>
      <c r="T16" s="6">
        <v>0</v>
      </c>
      <c r="U16" s="6">
        <v>4</v>
      </c>
      <c r="V16" s="6">
        <v>1</v>
      </c>
      <c r="W16" s="6">
        <v>0</v>
      </c>
      <c r="X16" s="6">
        <v>0</v>
      </c>
      <c r="Y16" s="6">
        <v>0</v>
      </c>
      <c r="Z16" s="6">
        <v>25</v>
      </c>
      <c r="AA16" s="6">
        <v>0</v>
      </c>
      <c r="AB16" s="6">
        <v>3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</row>
    <row r="17" spans="1:36" x14ac:dyDescent="0.25">
      <c r="A17" s="5" t="s">
        <v>131</v>
      </c>
      <c r="B17" s="19" t="s">
        <v>293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1</v>
      </c>
      <c r="J17" s="6">
        <v>3</v>
      </c>
      <c r="K17" s="6">
        <v>8</v>
      </c>
      <c r="L17" s="6">
        <v>4</v>
      </c>
      <c r="M17" s="6">
        <v>1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1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3</v>
      </c>
      <c r="AH17" s="6">
        <v>0</v>
      </c>
      <c r="AI17" s="6">
        <v>0</v>
      </c>
      <c r="AJ17" s="6">
        <v>165</v>
      </c>
    </row>
    <row r="18" spans="1:36" x14ac:dyDescent="0.25">
      <c r="A18" s="5" t="s">
        <v>142</v>
      </c>
      <c r="B18" s="19" t="s">
        <v>293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5</v>
      </c>
      <c r="AA18" s="6">
        <v>0</v>
      </c>
      <c r="AB18" s="6">
        <v>0</v>
      </c>
      <c r="AC18" s="6">
        <v>0</v>
      </c>
      <c r="AD18" s="6">
        <v>0</v>
      </c>
      <c r="AE18" s="6">
        <v>2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</row>
    <row r="19" spans="1:36" x14ac:dyDescent="0.25">
      <c r="A19" s="5" t="s">
        <v>153</v>
      </c>
      <c r="B19" s="19" t="s">
        <v>293</v>
      </c>
      <c r="C19" s="6">
        <v>3</v>
      </c>
      <c r="D19" s="6">
        <v>0</v>
      </c>
      <c r="E19" s="6">
        <v>0</v>
      </c>
      <c r="F19" s="6">
        <v>9</v>
      </c>
      <c r="G19" s="6">
        <v>0</v>
      </c>
      <c r="H19" s="6">
        <v>53</v>
      </c>
      <c r="I19" s="6">
        <v>3</v>
      </c>
      <c r="J19" s="6">
        <v>0</v>
      </c>
      <c r="K19" s="6">
        <v>0</v>
      </c>
      <c r="L19" s="6">
        <v>1</v>
      </c>
      <c r="M19" s="6">
        <v>60</v>
      </c>
      <c r="N19" s="6">
        <v>5</v>
      </c>
      <c r="O19" s="6">
        <v>1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2</v>
      </c>
      <c r="Y19" s="6">
        <v>0</v>
      </c>
      <c r="Z19" s="6">
        <v>4</v>
      </c>
      <c r="AA19" s="6">
        <v>3</v>
      </c>
      <c r="AB19" s="6">
        <v>0</v>
      </c>
      <c r="AC19" s="6">
        <v>1</v>
      </c>
      <c r="AD19" s="6">
        <v>0</v>
      </c>
      <c r="AE19" s="6">
        <v>0</v>
      </c>
      <c r="AF19" s="6">
        <v>1</v>
      </c>
      <c r="AG19" s="6">
        <v>2</v>
      </c>
      <c r="AH19" s="6">
        <v>0</v>
      </c>
      <c r="AI19" s="6">
        <v>2</v>
      </c>
      <c r="AJ19" s="6">
        <v>1</v>
      </c>
    </row>
    <row r="20" spans="1:36" x14ac:dyDescent="0.25">
      <c r="A20" s="5" t="s">
        <v>163</v>
      </c>
      <c r="B20" s="19" t="s">
        <v>293</v>
      </c>
      <c r="C20" s="6">
        <v>0</v>
      </c>
      <c r="D20" s="6">
        <v>0</v>
      </c>
      <c r="E20" s="6">
        <v>1</v>
      </c>
      <c r="F20" s="6">
        <v>0</v>
      </c>
      <c r="G20" s="6">
        <v>0</v>
      </c>
      <c r="H20" s="6">
        <v>12</v>
      </c>
      <c r="I20" s="6">
        <v>0</v>
      </c>
      <c r="J20" s="6">
        <v>0</v>
      </c>
      <c r="K20" s="6">
        <v>0</v>
      </c>
      <c r="L20" s="6">
        <v>10</v>
      </c>
      <c r="M20" s="6">
        <v>24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38</v>
      </c>
      <c r="AA20" s="6">
        <v>3</v>
      </c>
      <c r="AB20" s="6">
        <v>0</v>
      </c>
      <c r="AC20" s="6">
        <v>0</v>
      </c>
      <c r="AD20" s="6">
        <v>0</v>
      </c>
      <c r="AE20" s="6">
        <v>11</v>
      </c>
      <c r="AF20" s="6">
        <v>0</v>
      </c>
      <c r="AG20" s="6">
        <v>43</v>
      </c>
      <c r="AH20" s="6">
        <v>0</v>
      </c>
      <c r="AI20" s="6">
        <v>0</v>
      </c>
      <c r="AJ20" s="6">
        <v>7</v>
      </c>
    </row>
    <row r="21" spans="1:36" x14ac:dyDescent="0.25">
      <c r="A21" s="5" t="s">
        <v>172</v>
      </c>
      <c r="B21" s="19" t="s">
        <v>293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1</v>
      </c>
      <c r="AI21" s="6">
        <v>0</v>
      </c>
      <c r="AJ21" s="6">
        <v>0</v>
      </c>
    </row>
    <row r="22" spans="1:36" x14ac:dyDescent="0.25">
      <c r="A22" s="5" t="s">
        <v>179</v>
      </c>
      <c r="B22" s="19" t="s">
        <v>293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6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4</v>
      </c>
    </row>
    <row r="23" spans="1:36" x14ac:dyDescent="0.25">
      <c r="A23" s="5" t="s">
        <v>220</v>
      </c>
      <c r="B23" s="19" t="s">
        <v>293</v>
      </c>
      <c r="C23" s="6">
        <v>0</v>
      </c>
      <c r="D23" s="6">
        <v>1</v>
      </c>
      <c r="E23" s="6">
        <v>2</v>
      </c>
      <c r="F23" s="6">
        <v>0</v>
      </c>
      <c r="G23" s="6">
        <v>0</v>
      </c>
      <c r="H23" s="6">
        <v>45</v>
      </c>
      <c r="I23" s="6">
        <v>3</v>
      </c>
      <c r="J23" s="6">
        <v>0</v>
      </c>
      <c r="K23" s="6">
        <v>15</v>
      </c>
      <c r="L23" s="6">
        <v>53</v>
      </c>
      <c r="M23" s="6">
        <v>49</v>
      </c>
      <c r="N23" s="6">
        <v>0</v>
      </c>
      <c r="O23" s="6">
        <v>0</v>
      </c>
      <c r="P23" s="6">
        <v>0</v>
      </c>
      <c r="Q23" s="6">
        <v>0</v>
      </c>
      <c r="R23" s="6">
        <v>1</v>
      </c>
      <c r="S23" s="6">
        <v>0</v>
      </c>
      <c r="T23" s="6">
        <v>0</v>
      </c>
      <c r="U23" s="6">
        <v>0</v>
      </c>
      <c r="V23" s="6">
        <v>1</v>
      </c>
      <c r="W23" s="6">
        <v>0</v>
      </c>
      <c r="X23" s="6">
        <v>25</v>
      </c>
      <c r="Y23" s="6">
        <v>0</v>
      </c>
      <c r="Z23" s="6">
        <v>6</v>
      </c>
      <c r="AA23" s="6">
        <v>0</v>
      </c>
      <c r="AB23" s="6">
        <v>0</v>
      </c>
      <c r="AC23" s="6">
        <v>0</v>
      </c>
      <c r="AD23" s="6">
        <v>0</v>
      </c>
      <c r="AE23" s="6">
        <v>1</v>
      </c>
      <c r="AF23" s="6">
        <v>0</v>
      </c>
      <c r="AG23" s="6">
        <v>0</v>
      </c>
      <c r="AH23" s="6">
        <v>0</v>
      </c>
      <c r="AI23" s="6">
        <v>1</v>
      </c>
      <c r="AJ23" s="6">
        <v>1</v>
      </c>
    </row>
    <row r="24" spans="1:36" x14ac:dyDescent="0.25">
      <c r="A24" s="5" t="s">
        <v>186</v>
      </c>
      <c r="B24" s="19" t="s">
        <v>293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4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1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</row>
    <row r="25" spans="1:36" x14ac:dyDescent="0.25">
      <c r="A25" s="5" t="s">
        <v>197</v>
      </c>
      <c r="B25" s="19" t="s">
        <v>293</v>
      </c>
      <c r="C25" s="6">
        <v>0</v>
      </c>
      <c r="D25" s="6">
        <v>0</v>
      </c>
      <c r="E25" s="6">
        <v>0</v>
      </c>
      <c r="F25" s="6">
        <v>3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25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</row>
    <row r="26" spans="1:36" x14ac:dyDescent="0.25">
      <c r="A26" s="5" t="s">
        <v>202</v>
      </c>
      <c r="B26" s="19" t="s">
        <v>293</v>
      </c>
      <c r="C26" s="6">
        <v>0</v>
      </c>
      <c r="D26" s="6">
        <v>0</v>
      </c>
      <c r="E26" s="6">
        <v>0</v>
      </c>
      <c r="F26" s="6">
        <v>1</v>
      </c>
      <c r="G26" s="6">
        <v>2</v>
      </c>
      <c r="H26" s="6">
        <v>12</v>
      </c>
      <c r="I26" s="6">
        <v>8</v>
      </c>
      <c r="J26" s="6">
        <v>1</v>
      </c>
      <c r="K26" s="6">
        <v>2</v>
      </c>
      <c r="L26" s="6">
        <v>7</v>
      </c>
      <c r="M26" s="6">
        <v>29</v>
      </c>
      <c r="N26" s="6">
        <v>0</v>
      </c>
      <c r="O26" s="6">
        <v>0</v>
      </c>
      <c r="P26" s="6">
        <v>0</v>
      </c>
      <c r="Q26" s="6">
        <v>1</v>
      </c>
      <c r="R26" s="6">
        <v>1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1</v>
      </c>
      <c r="Y26" s="6">
        <v>0</v>
      </c>
      <c r="Z26" s="6">
        <v>1</v>
      </c>
      <c r="AA26" s="6">
        <v>1</v>
      </c>
      <c r="AB26" s="6">
        <v>0</v>
      </c>
      <c r="AC26" s="6">
        <v>0</v>
      </c>
      <c r="AD26" s="6">
        <v>0</v>
      </c>
      <c r="AE26" s="6">
        <v>4</v>
      </c>
      <c r="AF26" s="6">
        <v>0</v>
      </c>
      <c r="AG26" s="6">
        <v>0</v>
      </c>
      <c r="AH26" s="6">
        <v>0</v>
      </c>
      <c r="AI26" s="6">
        <v>26</v>
      </c>
      <c r="AJ26" s="6">
        <v>0</v>
      </c>
    </row>
    <row r="27" spans="1:36" x14ac:dyDescent="0.25">
      <c r="A27" s="5" t="s">
        <v>217</v>
      </c>
      <c r="B27" s="19" t="s">
        <v>293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30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59</v>
      </c>
      <c r="AJ27" s="6">
        <v>0</v>
      </c>
    </row>
    <row r="28" spans="1:36" x14ac:dyDescent="0.25">
      <c r="A28" s="5" t="s">
        <v>248</v>
      </c>
      <c r="B28" s="19" t="s">
        <v>293</v>
      </c>
      <c r="C28" s="6">
        <v>2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4</v>
      </c>
      <c r="L28" s="6">
        <v>0</v>
      </c>
      <c r="M28" s="6">
        <v>17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1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</row>
    <row r="29" spans="1:36" x14ac:dyDescent="0.25">
      <c r="A29" s="5" t="s">
        <v>250</v>
      </c>
      <c r="B29" s="19" t="s">
        <v>293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97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</row>
    <row r="30" spans="1:36" x14ac:dyDescent="0.25">
      <c r="A30" s="18" t="s">
        <v>260</v>
      </c>
    </row>
    <row r="31" spans="1:36" x14ac:dyDescent="0.25">
      <c r="A31" s="18" t="s">
        <v>261</v>
      </c>
    </row>
    <row r="32" spans="1:36" x14ac:dyDescent="0.25">
      <c r="A32" s="5" t="s">
        <v>87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2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</row>
    <row r="33" spans="1:37" x14ac:dyDescent="0.25">
      <c r="A33" s="5" t="s">
        <v>83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13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5</v>
      </c>
      <c r="AA33" s="6">
        <v>2</v>
      </c>
      <c r="AB33" s="6">
        <v>0</v>
      </c>
      <c r="AC33" s="6">
        <v>1</v>
      </c>
      <c r="AD33" s="6">
        <v>0</v>
      </c>
      <c r="AE33" s="6">
        <v>1</v>
      </c>
      <c r="AF33" s="6">
        <v>1</v>
      </c>
      <c r="AG33" s="6">
        <v>0</v>
      </c>
      <c r="AH33" s="6">
        <v>0</v>
      </c>
      <c r="AI33" s="6">
        <v>0</v>
      </c>
      <c r="AJ33" s="6">
        <v>0</v>
      </c>
    </row>
    <row r="34" spans="1:37" x14ac:dyDescent="0.25">
      <c r="A34" s="5" t="s">
        <v>86</v>
      </c>
      <c r="C34" s="6">
        <v>0</v>
      </c>
      <c r="D34" s="6">
        <v>0</v>
      </c>
      <c r="E34" s="6">
        <v>4</v>
      </c>
      <c r="F34" s="6">
        <v>6</v>
      </c>
      <c r="G34" s="6">
        <v>1</v>
      </c>
      <c r="H34" s="6">
        <v>0</v>
      </c>
      <c r="I34" s="6">
        <v>0</v>
      </c>
      <c r="J34" s="6">
        <v>0</v>
      </c>
      <c r="K34" s="6">
        <v>8</v>
      </c>
      <c r="L34" s="6">
        <v>29</v>
      </c>
      <c r="M34" s="6">
        <v>0</v>
      </c>
      <c r="N34" s="6">
        <v>1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1</v>
      </c>
      <c r="U34" s="6">
        <v>4</v>
      </c>
      <c r="V34" s="6">
        <v>0</v>
      </c>
      <c r="W34" s="6">
        <v>2</v>
      </c>
      <c r="X34" s="6">
        <v>0</v>
      </c>
      <c r="Y34" s="6">
        <v>1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1</v>
      </c>
      <c r="AG34" s="6">
        <v>0</v>
      </c>
      <c r="AH34" s="6">
        <v>0</v>
      </c>
      <c r="AI34" s="6">
        <v>0</v>
      </c>
      <c r="AJ34" s="6">
        <v>92</v>
      </c>
    </row>
    <row r="35" spans="1:37" x14ac:dyDescent="0.25">
      <c r="A35" s="5" t="s">
        <v>84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2</v>
      </c>
      <c r="I35" s="6">
        <v>0</v>
      </c>
      <c r="J35" s="6">
        <v>1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1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</row>
    <row r="36" spans="1:37" x14ac:dyDescent="0.25">
      <c r="A36" s="5" t="s">
        <v>90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3</v>
      </c>
      <c r="I36" s="6">
        <v>2</v>
      </c>
      <c r="J36" s="6">
        <v>0</v>
      </c>
      <c r="K36" s="6">
        <v>3</v>
      </c>
      <c r="L36" s="6">
        <v>1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2</v>
      </c>
      <c r="Y36" s="6">
        <v>0</v>
      </c>
      <c r="Z36" s="6">
        <v>0</v>
      </c>
      <c r="AA36" s="6">
        <v>1</v>
      </c>
      <c r="AB36" s="6">
        <v>0</v>
      </c>
      <c r="AC36" s="6">
        <v>0</v>
      </c>
      <c r="AD36" s="6">
        <v>0</v>
      </c>
      <c r="AE36" s="6">
        <v>2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</row>
    <row r="37" spans="1:37" x14ac:dyDescent="0.25">
      <c r="A37" s="5" t="s">
        <v>78</v>
      </c>
      <c r="C37" s="6">
        <v>0</v>
      </c>
      <c r="D37" s="6">
        <v>0</v>
      </c>
      <c r="E37" s="6">
        <v>3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6</v>
      </c>
      <c r="O37" s="6">
        <v>9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</row>
    <row r="38" spans="1:37" x14ac:dyDescent="0.25">
      <c r="A38" s="5" t="s">
        <v>89</v>
      </c>
      <c r="C38" s="6">
        <v>1</v>
      </c>
      <c r="D38" s="6">
        <v>2</v>
      </c>
      <c r="E38" s="6">
        <v>3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17</v>
      </c>
      <c r="L38" s="6">
        <v>6</v>
      </c>
      <c r="M38" s="6">
        <v>0</v>
      </c>
      <c r="N38" s="6">
        <v>6</v>
      </c>
      <c r="O38" s="6">
        <v>0</v>
      </c>
      <c r="P38" s="6">
        <v>1</v>
      </c>
      <c r="Q38" s="6">
        <v>1</v>
      </c>
      <c r="R38" s="6">
        <v>1</v>
      </c>
      <c r="S38" s="6">
        <v>0</v>
      </c>
      <c r="T38" s="6">
        <v>0</v>
      </c>
      <c r="U38" s="6">
        <v>1</v>
      </c>
      <c r="V38" s="6">
        <v>0</v>
      </c>
      <c r="W38" s="6">
        <v>4</v>
      </c>
      <c r="X38" s="6">
        <v>0</v>
      </c>
      <c r="Y38" s="6">
        <v>0</v>
      </c>
      <c r="Z38" s="6">
        <v>1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</row>
    <row r="39" spans="1:37" x14ac:dyDescent="0.25">
      <c r="A39" s="19" t="s">
        <v>266</v>
      </c>
    </row>
    <row r="40" spans="1:37" x14ac:dyDescent="0.25">
      <c r="A40" s="5" t="s">
        <v>85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4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</row>
    <row r="41" spans="1:37" x14ac:dyDescent="0.25">
      <c r="A41" s="5" t="s">
        <v>102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29</v>
      </c>
      <c r="K41" s="6">
        <v>1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1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</row>
    <row r="42" spans="1:37" x14ac:dyDescent="0.25">
      <c r="A42" s="5" t="s">
        <v>107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2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</row>
    <row r="43" spans="1:37" x14ac:dyDescent="0.25">
      <c r="A43" s="5" t="s">
        <v>104</v>
      </c>
      <c r="C43" s="6">
        <v>0</v>
      </c>
      <c r="D43" s="6">
        <v>0</v>
      </c>
      <c r="E43" s="6">
        <v>0</v>
      </c>
      <c r="F43" s="6">
        <v>34</v>
      </c>
      <c r="G43" s="6">
        <v>1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3</v>
      </c>
      <c r="O43" s="6">
        <v>13</v>
      </c>
      <c r="P43" s="6">
        <v>0</v>
      </c>
      <c r="Q43" s="6">
        <v>0</v>
      </c>
      <c r="R43" s="6">
        <v>0</v>
      </c>
      <c r="S43" s="6">
        <v>4</v>
      </c>
      <c r="T43" s="6">
        <v>4</v>
      </c>
      <c r="U43" s="6">
        <v>1</v>
      </c>
      <c r="V43" s="6">
        <v>5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15</v>
      </c>
      <c r="AD43" s="6">
        <v>59</v>
      </c>
      <c r="AE43" s="6">
        <v>1</v>
      </c>
      <c r="AF43" s="6">
        <v>17</v>
      </c>
      <c r="AG43" s="6">
        <v>0</v>
      </c>
      <c r="AH43" s="6">
        <v>0</v>
      </c>
      <c r="AI43" s="6">
        <v>0</v>
      </c>
      <c r="AJ43" s="6">
        <v>0</v>
      </c>
    </row>
    <row r="44" spans="1:37" s="20" customFormat="1" x14ac:dyDescent="0.25">
      <c r="A44" s="5" t="s">
        <v>105</v>
      </c>
      <c r="B44" s="5"/>
      <c r="C44" s="6">
        <v>1</v>
      </c>
      <c r="D44" s="6">
        <v>0</v>
      </c>
      <c r="E44" s="6">
        <v>0</v>
      </c>
      <c r="F44" s="6">
        <v>0</v>
      </c>
      <c r="G44" s="6">
        <v>1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1</v>
      </c>
      <c r="O44" s="6">
        <v>0</v>
      </c>
      <c r="P44" s="6">
        <v>1</v>
      </c>
      <c r="Q44" s="6">
        <v>0</v>
      </c>
      <c r="R44" s="6">
        <v>0</v>
      </c>
      <c r="S44" s="6">
        <v>0</v>
      </c>
      <c r="T44" s="6">
        <v>1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3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5"/>
    </row>
    <row r="45" spans="1:37" x14ac:dyDescent="0.25">
      <c r="A45" s="5" t="s">
        <v>106</v>
      </c>
      <c r="C45" s="6">
        <v>7</v>
      </c>
      <c r="D45" s="6">
        <v>1</v>
      </c>
      <c r="E45" s="6">
        <v>0</v>
      </c>
      <c r="F45" s="6">
        <v>24</v>
      </c>
      <c r="G45" s="6">
        <v>0</v>
      </c>
      <c r="H45" s="6">
        <v>0</v>
      </c>
      <c r="I45" s="6">
        <v>4</v>
      </c>
      <c r="J45" s="6">
        <v>1</v>
      </c>
      <c r="K45" s="6">
        <v>0</v>
      </c>
      <c r="L45" s="6">
        <v>2</v>
      </c>
      <c r="M45" s="6">
        <v>0</v>
      </c>
      <c r="N45" s="6">
        <v>1</v>
      </c>
      <c r="O45" s="6">
        <v>4</v>
      </c>
      <c r="P45" s="6">
        <v>0</v>
      </c>
      <c r="Q45" s="6">
        <v>5</v>
      </c>
      <c r="R45" s="6">
        <v>3</v>
      </c>
      <c r="S45" s="6">
        <v>2</v>
      </c>
      <c r="T45" s="6">
        <v>7</v>
      </c>
      <c r="U45" s="6">
        <v>0</v>
      </c>
      <c r="V45" s="6">
        <v>1</v>
      </c>
      <c r="W45" s="6">
        <v>7</v>
      </c>
      <c r="X45" s="6">
        <v>0</v>
      </c>
      <c r="Y45" s="6">
        <v>0</v>
      </c>
      <c r="Z45" s="6">
        <v>1</v>
      </c>
      <c r="AA45" s="6">
        <v>28</v>
      </c>
      <c r="AB45" s="6">
        <v>1</v>
      </c>
      <c r="AC45" s="6">
        <v>7</v>
      </c>
      <c r="AD45" s="6">
        <v>37</v>
      </c>
      <c r="AE45" s="6">
        <v>140</v>
      </c>
      <c r="AF45" s="6">
        <v>173</v>
      </c>
      <c r="AG45" s="6">
        <v>1</v>
      </c>
      <c r="AH45" s="6">
        <v>7</v>
      </c>
      <c r="AI45" s="6">
        <v>2</v>
      </c>
      <c r="AJ45" s="6">
        <v>1</v>
      </c>
    </row>
    <row r="46" spans="1:37" x14ac:dyDescent="0.25">
      <c r="A46" s="5" t="s">
        <v>108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1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</row>
    <row r="47" spans="1:37" x14ac:dyDescent="0.25">
      <c r="A47" s="5" t="s">
        <v>101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1</v>
      </c>
      <c r="Y47" s="6">
        <v>0</v>
      </c>
      <c r="Z47" s="6">
        <v>2</v>
      </c>
      <c r="AA47" s="6">
        <v>0</v>
      </c>
      <c r="AB47" s="6">
        <v>0</v>
      </c>
      <c r="AC47" s="6">
        <v>0</v>
      </c>
      <c r="AD47" s="6">
        <v>0</v>
      </c>
      <c r="AE47" s="6">
        <v>1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</row>
    <row r="48" spans="1:37" x14ac:dyDescent="0.25">
      <c r="A48" s="19" t="s">
        <v>267</v>
      </c>
    </row>
    <row r="49" spans="1:37" x14ac:dyDescent="0.25">
      <c r="A49" s="19" t="s">
        <v>268</v>
      </c>
    </row>
    <row r="50" spans="1:37" x14ac:dyDescent="0.25">
      <c r="A50" s="5" t="s">
        <v>92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1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</row>
    <row r="51" spans="1:37" x14ac:dyDescent="0.25">
      <c r="A51" s="19" t="s">
        <v>264</v>
      </c>
    </row>
    <row r="52" spans="1:37" x14ac:dyDescent="0.25">
      <c r="A52" s="19" t="s">
        <v>265</v>
      </c>
    </row>
    <row r="53" spans="1:37" x14ac:dyDescent="0.25">
      <c r="A53" s="19" t="s">
        <v>262</v>
      </c>
    </row>
    <row r="54" spans="1:37" x14ac:dyDescent="0.25">
      <c r="A54" s="5" t="s">
        <v>115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4</v>
      </c>
      <c r="I54" s="6">
        <v>2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</row>
    <row r="55" spans="1:37" x14ac:dyDescent="0.25">
      <c r="A55" s="5" t="s">
        <v>109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1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1</v>
      </c>
      <c r="AJ55" s="6">
        <v>0</v>
      </c>
    </row>
    <row r="56" spans="1:37" x14ac:dyDescent="0.25">
      <c r="A56" s="5" t="s">
        <v>91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1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</row>
    <row r="57" spans="1:37" x14ac:dyDescent="0.25">
      <c r="A57" s="5" t="s">
        <v>95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2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1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</row>
    <row r="58" spans="1:37" x14ac:dyDescent="0.25">
      <c r="A58" s="5" t="s">
        <v>98</v>
      </c>
      <c r="C58" s="6">
        <v>8</v>
      </c>
      <c r="D58" s="6">
        <v>1</v>
      </c>
      <c r="E58" s="6">
        <v>10</v>
      </c>
      <c r="F58" s="6">
        <v>24</v>
      </c>
      <c r="G58" s="6">
        <v>0</v>
      </c>
      <c r="H58" s="6">
        <v>0</v>
      </c>
      <c r="I58" s="6">
        <v>0</v>
      </c>
      <c r="J58" s="6">
        <v>0</v>
      </c>
      <c r="K58" s="6">
        <v>4</v>
      </c>
      <c r="L58" s="6">
        <v>0</v>
      </c>
      <c r="M58" s="6">
        <v>0</v>
      </c>
      <c r="N58" s="6">
        <v>1</v>
      </c>
      <c r="O58" s="6">
        <v>0</v>
      </c>
      <c r="P58" s="6">
        <v>7</v>
      </c>
      <c r="Q58" s="6">
        <v>0</v>
      </c>
      <c r="R58" s="6">
        <v>0</v>
      </c>
      <c r="S58" s="6">
        <v>8</v>
      </c>
      <c r="T58" s="6">
        <v>0</v>
      </c>
      <c r="U58" s="6">
        <v>0</v>
      </c>
      <c r="V58" s="6">
        <v>1</v>
      </c>
      <c r="W58" s="6">
        <v>20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1</v>
      </c>
      <c r="AE58" s="6">
        <v>0</v>
      </c>
      <c r="AF58" s="6">
        <v>0</v>
      </c>
      <c r="AG58" s="6">
        <v>0</v>
      </c>
      <c r="AH58" s="6">
        <v>4</v>
      </c>
      <c r="AI58" s="6">
        <v>0</v>
      </c>
      <c r="AJ58" s="6">
        <v>0</v>
      </c>
    </row>
    <row r="59" spans="1:37" x14ac:dyDescent="0.25">
      <c r="A59" s="5" t="s">
        <v>110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1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</row>
    <row r="60" spans="1:37" x14ac:dyDescent="0.25">
      <c r="A60" s="5" t="s">
        <v>111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1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20"/>
    </row>
    <row r="61" spans="1:37" x14ac:dyDescent="0.25">
      <c r="A61" s="5" t="s">
        <v>113</v>
      </c>
      <c r="C61" s="6">
        <v>0</v>
      </c>
      <c r="D61" s="6">
        <v>0</v>
      </c>
      <c r="E61" s="6">
        <v>0</v>
      </c>
      <c r="F61" s="6">
        <v>2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13</v>
      </c>
      <c r="Z61" s="6">
        <v>0</v>
      </c>
      <c r="AA61" s="6">
        <v>0</v>
      </c>
      <c r="AB61" s="6">
        <v>0</v>
      </c>
      <c r="AC61" s="6">
        <v>1</v>
      </c>
      <c r="AD61" s="6">
        <v>14</v>
      </c>
      <c r="AE61" s="6">
        <v>1</v>
      </c>
      <c r="AF61" s="6">
        <v>3</v>
      </c>
      <c r="AG61" s="6">
        <v>1</v>
      </c>
      <c r="AH61" s="6">
        <v>0</v>
      </c>
      <c r="AI61" s="6">
        <v>0</v>
      </c>
      <c r="AJ61" s="6">
        <v>0</v>
      </c>
    </row>
    <row r="62" spans="1:37" x14ac:dyDescent="0.25">
      <c r="A62" s="5" t="s">
        <v>114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1</v>
      </c>
      <c r="J62" s="6">
        <v>0</v>
      </c>
      <c r="K62" s="6">
        <v>3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</row>
    <row r="63" spans="1:37" x14ac:dyDescent="0.25">
      <c r="A63" s="5" t="s">
        <v>112</v>
      </c>
      <c r="C63" s="6">
        <v>0</v>
      </c>
      <c r="D63" s="6">
        <v>0</v>
      </c>
      <c r="E63" s="6">
        <v>0</v>
      </c>
      <c r="F63" s="6">
        <v>2</v>
      </c>
      <c r="G63" s="6">
        <v>0</v>
      </c>
      <c r="H63" s="6">
        <v>0</v>
      </c>
      <c r="I63" s="6">
        <v>0</v>
      </c>
      <c r="J63" s="6">
        <v>0</v>
      </c>
      <c r="K63" s="6">
        <v>1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1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</row>
    <row r="64" spans="1:37" x14ac:dyDescent="0.25">
      <c r="A64" s="5" t="s">
        <v>93</v>
      </c>
      <c r="C64" s="6">
        <v>0</v>
      </c>
      <c r="D64" s="6">
        <v>9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4</v>
      </c>
      <c r="Q64" s="6">
        <v>0</v>
      </c>
      <c r="R64" s="6">
        <v>0</v>
      </c>
      <c r="S64" s="6">
        <v>1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</row>
    <row r="65" spans="1:36" x14ac:dyDescent="0.25">
      <c r="A65" s="5" t="s">
        <v>94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1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</row>
    <row r="66" spans="1:36" x14ac:dyDescent="0.25">
      <c r="A66" s="20" t="s">
        <v>117</v>
      </c>
      <c r="B66" s="20"/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1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</row>
    <row r="67" spans="1:36" x14ac:dyDescent="0.25">
      <c r="A67" s="5" t="s">
        <v>119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1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1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</row>
    <row r="68" spans="1:36" x14ac:dyDescent="0.25">
      <c r="A68" s="5" t="s">
        <v>116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8</v>
      </c>
      <c r="L68" s="6">
        <v>0</v>
      </c>
      <c r="M68" s="6">
        <v>17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</row>
    <row r="69" spans="1:36" x14ac:dyDescent="0.25">
      <c r="A69" s="5" t="s">
        <v>121</v>
      </c>
      <c r="C69" s="6">
        <v>99</v>
      </c>
      <c r="D69" s="6">
        <v>1</v>
      </c>
      <c r="E69" s="6">
        <v>0</v>
      </c>
      <c r="F69" s="6">
        <v>129</v>
      </c>
      <c r="G69" s="6">
        <v>0</v>
      </c>
      <c r="H69" s="6">
        <v>0</v>
      </c>
      <c r="I69" s="6">
        <v>3</v>
      </c>
      <c r="J69" s="6">
        <v>0</v>
      </c>
      <c r="K69" s="6">
        <v>0</v>
      </c>
      <c r="L69" s="6">
        <v>0</v>
      </c>
      <c r="M69" s="6">
        <v>0</v>
      </c>
      <c r="N69" s="6">
        <v>94</v>
      </c>
      <c r="O69" s="6">
        <v>114</v>
      </c>
      <c r="P69" s="6">
        <v>3</v>
      </c>
      <c r="Q69" s="6">
        <v>0</v>
      </c>
      <c r="R69" s="6">
        <v>1</v>
      </c>
      <c r="S69" s="6">
        <v>235</v>
      </c>
      <c r="T69" s="6">
        <v>0</v>
      </c>
      <c r="U69" s="6">
        <v>0</v>
      </c>
      <c r="V69" s="6">
        <v>5</v>
      </c>
      <c r="W69" s="6">
        <v>7</v>
      </c>
      <c r="X69" s="6">
        <v>0</v>
      </c>
      <c r="Y69" s="6">
        <v>18</v>
      </c>
      <c r="Z69" s="6">
        <v>0</v>
      </c>
      <c r="AA69" s="6">
        <v>0</v>
      </c>
      <c r="AB69" s="6">
        <v>0</v>
      </c>
      <c r="AC69" s="6">
        <v>2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2</v>
      </c>
    </row>
    <row r="70" spans="1:36" x14ac:dyDescent="0.25">
      <c r="A70" s="5" t="s">
        <v>118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4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1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</row>
    <row r="71" spans="1:36" x14ac:dyDescent="0.25">
      <c r="A71" s="5" t="s">
        <v>120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1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</row>
    <row r="72" spans="1:36" x14ac:dyDescent="0.25">
      <c r="A72" s="5" t="s">
        <v>123</v>
      </c>
      <c r="C72" s="6">
        <v>0</v>
      </c>
      <c r="D72" s="6">
        <v>2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3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</row>
    <row r="73" spans="1:36" x14ac:dyDescent="0.25">
      <c r="A73" s="5" t="s">
        <v>128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1</v>
      </c>
      <c r="W73" s="6">
        <v>0</v>
      </c>
      <c r="X73" s="6">
        <v>0</v>
      </c>
      <c r="Y73" s="6">
        <v>0</v>
      </c>
      <c r="Z73" s="6">
        <v>0</v>
      </c>
      <c r="AA73" s="6">
        <v>2</v>
      </c>
      <c r="AB73" s="6">
        <v>1</v>
      </c>
      <c r="AC73" s="6">
        <v>0</v>
      </c>
      <c r="AD73" s="6">
        <v>1</v>
      </c>
      <c r="AE73" s="6">
        <v>1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</row>
    <row r="74" spans="1:36" x14ac:dyDescent="0.25">
      <c r="A74" s="5" t="s">
        <v>133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25</v>
      </c>
      <c r="AI74" s="6">
        <v>0</v>
      </c>
      <c r="AJ74" s="6">
        <v>0</v>
      </c>
    </row>
    <row r="75" spans="1:36" x14ac:dyDescent="0.25">
      <c r="A75" s="5" t="s">
        <v>127</v>
      </c>
      <c r="C75" s="6">
        <v>0</v>
      </c>
      <c r="D75" s="6">
        <v>2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</row>
    <row r="76" spans="1:36" x14ac:dyDescent="0.25">
      <c r="A76" s="5" t="s">
        <v>129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3</v>
      </c>
      <c r="AI76" s="6">
        <v>0</v>
      </c>
      <c r="AJ76" s="6">
        <v>0</v>
      </c>
    </row>
    <row r="77" spans="1:36" x14ac:dyDescent="0.25">
      <c r="A77" s="18" t="s">
        <v>269</v>
      </c>
    </row>
    <row r="78" spans="1:36" x14ac:dyDescent="0.25">
      <c r="A78" s="5" t="s">
        <v>135</v>
      </c>
      <c r="C78" s="6">
        <v>0</v>
      </c>
      <c r="D78" s="6">
        <v>4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4</v>
      </c>
      <c r="L78" s="6">
        <v>0</v>
      </c>
      <c r="M78" s="6">
        <v>0</v>
      </c>
      <c r="N78" s="6">
        <v>6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1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1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</row>
    <row r="79" spans="1:36" x14ac:dyDescent="0.25">
      <c r="A79" s="5" t="s">
        <v>125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3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1</v>
      </c>
    </row>
    <row r="80" spans="1:36" x14ac:dyDescent="0.25">
      <c r="A80" s="5" t="s">
        <v>130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14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1</v>
      </c>
    </row>
    <row r="81" spans="1:36" x14ac:dyDescent="0.25">
      <c r="A81" s="21" t="s">
        <v>276</v>
      </c>
    </row>
    <row r="82" spans="1:36" x14ac:dyDescent="0.25">
      <c r="A82" s="5" t="s">
        <v>132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2</v>
      </c>
      <c r="J82" s="6">
        <v>0</v>
      </c>
      <c r="K82" s="6">
        <v>0</v>
      </c>
      <c r="L82" s="6">
        <v>0</v>
      </c>
      <c r="M82" s="6">
        <v>19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12</v>
      </c>
      <c r="AA82" s="6">
        <v>58</v>
      </c>
      <c r="AB82" s="6">
        <v>17</v>
      </c>
      <c r="AC82" s="6">
        <v>3</v>
      </c>
      <c r="AD82" s="6">
        <v>0</v>
      </c>
      <c r="AE82" s="6">
        <v>42</v>
      </c>
      <c r="AF82" s="6">
        <v>16</v>
      </c>
      <c r="AG82" s="6">
        <v>34</v>
      </c>
      <c r="AH82" s="6">
        <v>0</v>
      </c>
      <c r="AI82" s="6">
        <v>4</v>
      </c>
      <c r="AJ82" s="6">
        <v>1</v>
      </c>
    </row>
    <row r="83" spans="1:36" x14ac:dyDescent="0.25">
      <c r="A83" s="5" t="s">
        <v>122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39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</row>
    <row r="84" spans="1:36" x14ac:dyDescent="0.25">
      <c r="A84" s="5" t="s">
        <v>134</v>
      </c>
      <c r="C84" s="6">
        <v>0</v>
      </c>
      <c r="D84" s="6">
        <v>0</v>
      </c>
      <c r="E84" s="6">
        <v>11</v>
      </c>
      <c r="F84" s="6">
        <v>0</v>
      </c>
      <c r="G84" s="6">
        <v>3</v>
      </c>
      <c r="H84" s="6">
        <v>3</v>
      </c>
      <c r="I84" s="6">
        <v>0</v>
      </c>
      <c r="J84" s="6">
        <v>82</v>
      </c>
      <c r="K84" s="6">
        <v>0</v>
      </c>
      <c r="L84" s="6">
        <v>0</v>
      </c>
      <c r="M84" s="6">
        <v>0</v>
      </c>
      <c r="N84" s="6">
        <v>0</v>
      </c>
      <c r="O84" s="6">
        <v>2</v>
      </c>
      <c r="P84" s="6">
        <v>0</v>
      </c>
      <c r="Q84" s="6">
        <v>0</v>
      </c>
      <c r="R84" s="6">
        <v>2</v>
      </c>
      <c r="S84" s="6">
        <v>2</v>
      </c>
      <c r="T84" s="6">
        <v>30</v>
      </c>
      <c r="U84" s="6">
        <v>14</v>
      </c>
      <c r="V84" s="6">
        <v>0</v>
      </c>
      <c r="W84" s="6">
        <v>0</v>
      </c>
      <c r="X84" s="6">
        <v>300</v>
      </c>
      <c r="Y84" s="6">
        <v>0</v>
      </c>
      <c r="Z84" s="6">
        <v>0</v>
      </c>
      <c r="AA84" s="6">
        <v>0</v>
      </c>
      <c r="AB84" s="6">
        <v>0</v>
      </c>
      <c r="AC84" s="6">
        <v>7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</row>
    <row r="85" spans="1:36" x14ac:dyDescent="0.25">
      <c r="A85" s="5" t="s">
        <v>143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3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</row>
    <row r="86" spans="1:36" x14ac:dyDescent="0.25">
      <c r="A86" s="21" t="s">
        <v>282</v>
      </c>
    </row>
    <row r="87" spans="1:36" x14ac:dyDescent="0.25">
      <c r="A87" s="5" t="s">
        <v>136</v>
      </c>
      <c r="C87" s="6">
        <v>0</v>
      </c>
      <c r="D87" s="6">
        <v>0</v>
      </c>
      <c r="E87" s="6">
        <v>0</v>
      </c>
      <c r="F87" s="6">
        <v>9</v>
      </c>
      <c r="G87" s="6">
        <v>0</v>
      </c>
      <c r="H87" s="6">
        <v>0</v>
      </c>
      <c r="I87" s="6">
        <v>0</v>
      </c>
      <c r="J87" s="6">
        <v>1</v>
      </c>
      <c r="K87" s="6">
        <v>2</v>
      </c>
      <c r="L87" s="6">
        <v>0</v>
      </c>
      <c r="M87" s="6">
        <v>0</v>
      </c>
      <c r="N87" s="6">
        <v>0</v>
      </c>
      <c r="O87" s="6">
        <v>0</v>
      </c>
      <c r="P87" s="6">
        <v>15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</row>
    <row r="88" spans="1:36" x14ac:dyDescent="0.25">
      <c r="A88" s="5" t="s">
        <v>137</v>
      </c>
      <c r="C88" s="6">
        <v>0</v>
      </c>
      <c r="D88" s="6">
        <v>30</v>
      </c>
      <c r="E88" s="6">
        <v>4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2</v>
      </c>
      <c r="P88" s="6">
        <v>5</v>
      </c>
      <c r="Q88" s="6">
        <v>3</v>
      </c>
      <c r="R88" s="6">
        <v>9</v>
      </c>
      <c r="S88" s="6">
        <v>0</v>
      </c>
      <c r="T88" s="6">
        <v>2</v>
      </c>
      <c r="U88" s="6">
        <v>3</v>
      </c>
      <c r="V88" s="6">
        <v>1</v>
      </c>
      <c r="W88" s="6">
        <v>107</v>
      </c>
      <c r="X88" s="6">
        <v>0</v>
      </c>
      <c r="Y88" s="6">
        <v>1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1</v>
      </c>
      <c r="AI88" s="6">
        <v>0</v>
      </c>
      <c r="AJ88" s="6">
        <v>0</v>
      </c>
    </row>
    <row r="89" spans="1:36" x14ac:dyDescent="0.25">
      <c r="A89" s="5" t="s">
        <v>139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4</v>
      </c>
      <c r="Z89" s="6">
        <v>0</v>
      </c>
      <c r="AA89" s="6">
        <v>2</v>
      </c>
      <c r="AB89" s="6">
        <v>29</v>
      </c>
      <c r="AC89" s="6">
        <v>3</v>
      </c>
      <c r="AD89" s="6">
        <v>0</v>
      </c>
      <c r="AE89" s="6">
        <v>12</v>
      </c>
      <c r="AF89" s="6">
        <v>2</v>
      </c>
      <c r="AG89" s="6">
        <v>45</v>
      </c>
      <c r="AH89" s="6">
        <v>0</v>
      </c>
      <c r="AI89" s="6">
        <v>0</v>
      </c>
      <c r="AJ89" s="6">
        <v>0</v>
      </c>
    </row>
    <row r="90" spans="1:36" x14ac:dyDescent="0.25">
      <c r="A90" s="5" t="s">
        <v>138</v>
      </c>
      <c r="C90" s="6">
        <v>0</v>
      </c>
      <c r="D90" s="6">
        <v>7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9</v>
      </c>
      <c r="Q90" s="6">
        <v>48</v>
      </c>
      <c r="R90" s="6">
        <v>58</v>
      </c>
      <c r="S90" s="6">
        <v>63</v>
      </c>
      <c r="T90" s="6">
        <v>34</v>
      </c>
      <c r="U90" s="6">
        <v>31</v>
      </c>
      <c r="V90" s="6">
        <v>0</v>
      </c>
      <c r="W90" s="6">
        <v>63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</row>
    <row r="91" spans="1:36" x14ac:dyDescent="0.25">
      <c r="A91" s="5" t="s">
        <v>140</v>
      </c>
      <c r="C91" s="6">
        <v>0</v>
      </c>
      <c r="D91" s="6">
        <v>2</v>
      </c>
      <c r="E91" s="6">
        <v>70</v>
      </c>
      <c r="F91" s="6">
        <v>0</v>
      </c>
      <c r="G91" s="6">
        <v>2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4</v>
      </c>
      <c r="Q91" s="6">
        <v>24</v>
      </c>
      <c r="R91" s="6">
        <v>0</v>
      </c>
      <c r="S91" s="6">
        <v>2</v>
      </c>
      <c r="T91" s="6">
        <v>0</v>
      </c>
      <c r="U91" s="6">
        <v>0</v>
      </c>
      <c r="V91" s="6">
        <v>4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</row>
    <row r="92" spans="1:36" x14ac:dyDescent="0.25">
      <c r="A92" s="5" t="s">
        <v>141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4</v>
      </c>
      <c r="AI92" s="6">
        <v>0</v>
      </c>
      <c r="AJ92" s="6">
        <v>0</v>
      </c>
    </row>
    <row r="93" spans="1:36" x14ac:dyDescent="0.25">
      <c r="A93" s="5" t="s">
        <v>144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2</v>
      </c>
      <c r="K93" s="6">
        <v>1</v>
      </c>
      <c r="L93" s="6">
        <v>0</v>
      </c>
      <c r="M93" s="6">
        <v>0</v>
      </c>
      <c r="N93" s="6">
        <v>0</v>
      </c>
      <c r="O93" s="6">
        <v>0</v>
      </c>
      <c r="P93" s="6">
        <v>2</v>
      </c>
      <c r="Q93" s="6">
        <v>5</v>
      </c>
      <c r="R93" s="6">
        <v>5</v>
      </c>
      <c r="S93" s="6">
        <v>4</v>
      </c>
      <c r="T93" s="6">
        <v>26</v>
      </c>
      <c r="U93" s="6">
        <v>33</v>
      </c>
      <c r="V93" s="6">
        <v>6</v>
      </c>
      <c r="W93" s="6">
        <v>9</v>
      </c>
      <c r="X93" s="6">
        <v>0</v>
      </c>
      <c r="Y93" s="6">
        <v>0</v>
      </c>
      <c r="Z93" s="6">
        <v>0</v>
      </c>
      <c r="AA93" s="6">
        <v>0</v>
      </c>
      <c r="AB93" s="6">
        <v>1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</row>
    <row r="94" spans="1:36" x14ac:dyDescent="0.25">
      <c r="A94" s="5" t="s">
        <v>145</v>
      </c>
      <c r="C94" s="6">
        <v>1</v>
      </c>
      <c r="D94" s="6">
        <v>1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3</v>
      </c>
      <c r="L94" s="6">
        <v>0</v>
      </c>
      <c r="M94" s="6">
        <v>0</v>
      </c>
      <c r="N94" s="6">
        <v>0</v>
      </c>
      <c r="O94" s="6">
        <v>0</v>
      </c>
      <c r="P94" s="6">
        <v>7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3</v>
      </c>
      <c r="Y94" s="6">
        <v>0</v>
      </c>
      <c r="Z94" s="6">
        <v>1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1</v>
      </c>
      <c r="AH94" s="6">
        <v>0</v>
      </c>
      <c r="AI94" s="6">
        <v>0</v>
      </c>
      <c r="AJ94" s="6">
        <v>0</v>
      </c>
    </row>
    <row r="95" spans="1:36" x14ac:dyDescent="0.25">
      <c r="A95" s="5" t="s">
        <v>146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1</v>
      </c>
    </row>
    <row r="96" spans="1:36" x14ac:dyDescent="0.25">
      <c r="A96" s="5" t="s">
        <v>148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1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</row>
    <row r="97" spans="1:36" x14ac:dyDescent="0.25">
      <c r="A97" s="5" t="s">
        <v>149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1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</row>
    <row r="98" spans="1:36" x14ac:dyDescent="0.25">
      <c r="A98" s="5" t="s">
        <v>147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</row>
    <row r="99" spans="1:36" x14ac:dyDescent="0.25">
      <c r="A99" s="5" t="s">
        <v>150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1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1</v>
      </c>
      <c r="V99" s="6">
        <v>0</v>
      </c>
      <c r="W99" s="6">
        <v>1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</row>
    <row r="100" spans="1:36" x14ac:dyDescent="0.25">
      <c r="A100" s="5" t="s">
        <v>151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4</v>
      </c>
      <c r="AI100" s="6">
        <v>0</v>
      </c>
      <c r="AJ100" s="6">
        <v>0</v>
      </c>
    </row>
    <row r="101" spans="1:36" x14ac:dyDescent="0.25">
      <c r="A101" s="21" t="s">
        <v>272</v>
      </c>
    </row>
    <row r="102" spans="1:36" x14ac:dyDescent="0.25">
      <c r="A102" s="5" t="s">
        <v>154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2</v>
      </c>
      <c r="I102" s="6">
        <v>0</v>
      </c>
      <c r="J102" s="6">
        <v>0</v>
      </c>
      <c r="K102" s="6">
        <v>0</v>
      </c>
      <c r="L102" s="6">
        <v>0</v>
      </c>
      <c r="M102" s="6">
        <v>8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</row>
    <row r="103" spans="1:36" x14ac:dyDescent="0.25">
      <c r="A103" s="5" t="s">
        <v>155</v>
      </c>
      <c r="C103" s="6">
        <v>4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3</v>
      </c>
      <c r="W103" s="6">
        <v>8</v>
      </c>
      <c r="X103" s="6">
        <v>0</v>
      </c>
      <c r="Y103" s="6">
        <v>0</v>
      </c>
      <c r="Z103" s="6">
        <v>0</v>
      </c>
      <c r="AA103" s="6">
        <v>0</v>
      </c>
      <c r="AB103" s="6">
        <v>3</v>
      </c>
      <c r="AC103" s="6">
        <v>19</v>
      </c>
      <c r="AD103" s="6">
        <v>0</v>
      </c>
      <c r="AE103" s="6">
        <v>1</v>
      </c>
      <c r="AF103" s="6">
        <v>0</v>
      </c>
      <c r="AG103" s="6">
        <v>0</v>
      </c>
      <c r="AH103" s="6">
        <v>0</v>
      </c>
      <c r="AI103" s="6">
        <v>0</v>
      </c>
      <c r="AJ103" s="6">
        <v>4</v>
      </c>
    </row>
    <row r="104" spans="1:36" x14ac:dyDescent="0.25">
      <c r="A104" s="5" t="s">
        <v>152</v>
      </c>
      <c r="C104" s="6">
        <v>0</v>
      </c>
      <c r="D104" s="6">
        <v>1</v>
      </c>
      <c r="E104" s="6">
        <v>0</v>
      </c>
      <c r="F104" s="6">
        <v>3</v>
      </c>
      <c r="G104" s="6">
        <v>0</v>
      </c>
      <c r="H104" s="6">
        <v>0</v>
      </c>
      <c r="I104" s="6">
        <v>0</v>
      </c>
      <c r="J104" s="6">
        <v>2</v>
      </c>
      <c r="K104" s="6">
        <v>0</v>
      </c>
      <c r="L104" s="6">
        <v>0</v>
      </c>
      <c r="M104" s="6">
        <v>0</v>
      </c>
      <c r="N104" s="6">
        <v>7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1</v>
      </c>
      <c r="Z104" s="6">
        <v>0</v>
      </c>
      <c r="AA104" s="6">
        <v>3</v>
      </c>
      <c r="AB104" s="6">
        <v>3</v>
      </c>
      <c r="AC104" s="6">
        <v>5</v>
      </c>
      <c r="AD104" s="6">
        <v>3</v>
      </c>
      <c r="AE104" s="6">
        <v>1</v>
      </c>
      <c r="AF104" s="6">
        <v>1</v>
      </c>
      <c r="AG104" s="6">
        <v>2</v>
      </c>
      <c r="AH104" s="6">
        <v>0</v>
      </c>
      <c r="AI104" s="6">
        <v>0</v>
      </c>
      <c r="AJ104" s="6">
        <v>0</v>
      </c>
    </row>
    <row r="105" spans="1:36" x14ac:dyDescent="0.25">
      <c r="A105" s="5" t="s">
        <v>157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4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</row>
    <row r="106" spans="1:36" x14ac:dyDescent="0.25">
      <c r="A106" s="5" t="s">
        <v>156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2</v>
      </c>
      <c r="AA106" s="6">
        <v>1</v>
      </c>
      <c r="AB106" s="6">
        <v>1</v>
      </c>
      <c r="AC106" s="6">
        <v>8</v>
      </c>
      <c r="AD106" s="6">
        <v>0</v>
      </c>
      <c r="AE106" s="6">
        <v>1</v>
      </c>
      <c r="AF106" s="6">
        <v>0</v>
      </c>
      <c r="AG106" s="6">
        <v>0</v>
      </c>
      <c r="AH106" s="6">
        <v>0</v>
      </c>
      <c r="AI106" s="6">
        <v>1</v>
      </c>
      <c r="AJ106" s="6">
        <v>0</v>
      </c>
    </row>
    <row r="107" spans="1:36" x14ac:dyDescent="0.25">
      <c r="A107" s="5" t="s">
        <v>158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1</v>
      </c>
      <c r="K107" s="6">
        <v>0</v>
      </c>
      <c r="L107" s="6">
        <v>0</v>
      </c>
      <c r="M107" s="6">
        <v>0</v>
      </c>
      <c r="N107" s="6">
        <v>1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1</v>
      </c>
      <c r="AG107" s="6">
        <v>0</v>
      </c>
      <c r="AH107" s="6">
        <v>0</v>
      </c>
      <c r="AI107" s="6">
        <v>0</v>
      </c>
      <c r="AJ107" s="6">
        <v>0</v>
      </c>
    </row>
    <row r="108" spans="1:36" x14ac:dyDescent="0.25">
      <c r="A108" s="5" t="s">
        <v>159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1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2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</row>
    <row r="109" spans="1:36" x14ac:dyDescent="0.25">
      <c r="A109" s="5" t="s">
        <v>160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6</v>
      </c>
      <c r="M109" s="6">
        <v>0</v>
      </c>
      <c r="N109" s="6">
        <v>2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</row>
    <row r="110" spans="1:36" x14ac:dyDescent="0.25">
      <c r="A110" s="5" t="s">
        <v>161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1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</row>
    <row r="111" spans="1:36" x14ac:dyDescent="0.25">
      <c r="A111" s="5" t="s">
        <v>164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1</v>
      </c>
      <c r="U111" s="6">
        <v>0</v>
      </c>
      <c r="V111" s="6">
        <v>1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</row>
    <row r="112" spans="1:36" x14ac:dyDescent="0.25">
      <c r="A112" s="5" t="s">
        <v>162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2</v>
      </c>
      <c r="AA112" s="6">
        <v>0</v>
      </c>
      <c r="AB112" s="6">
        <v>0</v>
      </c>
      <c r="AC112" s="6">
        <v>0</v>
      </c>
      <c r="AD112" s="6">
        <v>0</v>
      </c>
      <c r="AE112" s="6">
        <v>1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</row>
    <row r="113" spans="1:37" x14ac:dyDescent="0.25">
      <c r="A113" s="21" t="s">
        <v>277</v>
      </c>
    </row>
    <row r="114" spans="1:37" x14ac:dyDescent="0.25">
      <c r="A114" s="5" t="s">
        <v>165</v>
      </c>
      <c r="C114" s="6">
        <v>0</v>
      </c>
      <c r="D114" s="6">
        <v>0</v>
      </c>
      <c r="E114" s="6">
        <v>0</v>
      </c>
      <c r="F114" s="6">
        <v>1</v>
      </c>
      <c r="G114" s="6">
        <v>0</v>
      </c>
      <c r="H114" s="6">
        <v>0</v>
      </c>
      <c r="I114" s="6">
        <v>5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1</v>
      </c>
      <c r="X114" s="6">
        <v>0</v>
      </c>
      <c r="Y114" s="6">
        <v>4</v>
      </c>
      <c r="Z114" s="6">
        <v>0</v>
      </c>
      <c r="AA114" s="6">
        <v>0</v>
      </c>
      <c r="AB114" s="6">
        <v>5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3</v>
      </c>
      <c r="AJ114" s="6">
        <v>0</v>
      </c>
    </row>
    <row r="115" spans="1:37" x14ac:dyDescent="0.25">
      <c r="A115" s="5" t="s">
        <v>166</v>
      </c>
      <c r="C115" s="6">
        <v>0</v>
      </c>
      <c r="D115" s="6">
        <v>1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1</v>
      </c>
      <c r="AJ115" s="6">
        <v>0</v>
      </c>
    </row>
    <row r="116" spans="1:37" x14ac:dyDescent="0.25">
      <c r="A116" s="5" t="s">
        <v>171</v>
      </c>
      <c r="C116" s="6">
        <v>0</v>
      </c>
      <c r="D116" s="6">
        <v>1</v>
      </c>
      <c r="E116" s="6">
        <v>1</v>
      </c>
      <c r="F116" s="6">
        <v>0</v>
      </c>
      <c r="G116" s="6">
        <v>0</v>
      </c>
      <c r="H116" s="6">
        <v>0</v>
      </c>
      <c r="I116" s="6">
        <v>1</v>
      </c>
      <c r="J116" s="6">
        <v>3</v>
      </c>
      <c r="K116" s="6">
        <v>0</v>
      </c>
      <c r="L116" s="6">
        <v>4</v>
      </c>
      <c r="M116" s="6">
        <v>0</v>
      </c>
      <c r="N116" s="6">
        <v>6</v>
      </c>
      <c r="O116" s="6">
        <v>1</v>
      </c>
      <c r="P116" s="6">
        <v>0</v>
      </c>
      <c r="Q116" s="6">
        <v>1</v>
      </c>
      <c r="R116" s="6">
        <v>1</v>
      </c>
      <c r="S116" s="6">
        <v>1</v>
      </c>
      <c r="T116" s="6">
        <v>1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18</v>
      </c>
      <c r="AA116" s="6">
        <v>20</v>
      </c>
      <c r="AB116" s="6">
        <v>1</v>
      </c>
      <c r="AC116" s="6">
        <v>0</v>
      </c>
      <c r="AD116" s="6">
        <v>2</v>
      </c>
      <c r="AE116" s="6">
        <v>6</v>
      </c>
      <c r="AF116" s="6">
        <v>9</v>
      </c>
      <c r="AG116" s="6">
        <v>1</v>
      </c>
      <c r="AH116" s="6">
        <v>0</v>
      </c>
      <c r="AI116" s="6">
        <v>4</v>
      </c>
      <c r="AJ116" s="6">
        <v>7</v>
      </c>
    </row>
    <row r="117" spans="1:37" x14ac:dyDescent="0.25">
      <c r="A117" s="5" t="s">
        <v>173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3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</row>
    <row r="118" spans="1:37" x14ac:dyDescent="0.25">
      <c r="A118" s="5" t="s">
        <v>169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12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1</v>
      </c>
    </row>
    <row r="119" spans="1:37" s="20" customFormat="1" x14ac:dyDescent="0.25">
      <c r="A119" s="21" t="s">
        <v>270</v>
      </c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5"/>
    </row>
    <row r="120" spans="1:37" x14ac:dyDescent="0.25">
      <c r="A120" s="5" t="s">
        <v>177</v>
      </c>
      <c r="C120" s="6">
        <v>3</v>
      </c>
      <c r="D120" s="6">
        <v>0</v>
      </c>
      <c r="E120" s="6">
        <v>5</v>
      </c>
      <c r="F120" s="6">
        <v>1</v>
      </c>
      <c r="G120" s="6">
        <v>0</v>
      </c>
      <c r="H120" s="6">
        <v>0</v>
      </c>
      <c r="I120" s="6">
        <v>198</v>
      </c>
      <c r="J120" s="6">
        <v>2</v>
      </c>
      <c r="K120" s="6">
        <v>8</v>
      </c>
      <c r="L120" s="6">
        <v>2</v>
      </c>
      <c r="M120" s="6">
        <v>0</v>
      </c>
      <c r="N120" s="6">
        <v>2</v>
      </c>
      <c r="O120" s="6">
        <v>2</v>
      </c>
      <c r="P120" s="6">
        <v>5</v>
      </c>
      <c r="Q120" s="6">
        <v>3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1</v>
      </c>
      <c r="AB120" s="6">
        <v>0</v>
      </c>
      <c r="AC120" s="6">
        <v>3</v>
      </c>
      <c r="AD120" s="6">
        <v>3</v>
      </c>
      <c r="AE120" s="6">
        <v>0</v>
      </c>
      <c r="AF120" s="6">
        <v>1</v>
      </c>
      <c r="AG120" s="6">
        <v>0</v>
      </c>
      <c r="AH120" s="6">
        <v>0</v>
      </c>
      <c r="AI120" s="6">
        <v>0</v>
      </c>
      <c r="AJ120" s="6">
        <v>0</v>
      </c>
    </row>
    <row r="121" spans="1:37" x14ac:dyDescent="0.25">
      <c r="A121" s="5" t="s">
        <v>182</v>
      </c>
      <c r="C121" s="6">
        <v>0</v>
      </c>
      <c r="D121" s="6">
        <v>0</v>
      </c>
      <c r="E121" s="6">
        <v>1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</row>
    <row r="122" spans="1:37" x14ac:dyDescent="0.25">
      <c r="A122" s="21" t="s">
        <v>271</v>
      </c>
    </row>
    <row r="123" spans="1:37" x14ac:dyDescent="0.25">
      <c r="A123" s="5" t="s">
        <v>180</v>
      </c>
      <c r="C123" s="6">
        <v>2</v>
      </c>
      <c r="D123" s="6">
        <v>5</v>
      </c>
      <c r="E123" s="6">
        <v>6</v>
      </c>
      <c r="F123" s="6">
        <v>18</v>
      </c>
      <c r="G123" s="6">
        <v>12</v>
      </c>
      <c r="H123" s="6">
        <v>0</v>
      </c>
      <c r="I123" s="6">
        <v>9</v>
      </c>
      <c r="J123" s="6">
        <v>19</v>
      </c>
      <c r="K123" s="6">
        <v>3</v>
      </c>
      <c r="L123" s="6">
        <v>7</v>
      </c>
      <c r="M123" s="6">
        <v>3</v>
      </c>
      <c r="N123" s="6">
        <v>0</v>
      </c>
      <c r="O123" s="6">
        <v>3</v>
      </c>
      <c r="P123" s="6">
        <v>5</v>
      </c>
      <c r="Q123" s="6">
        <v>10</v>
      </c>
      <c r="R123" s="6">
        <v>2</v>
      </c>
      <c r="S123" s="6">
        <v>0</v>
      </c>
      <c r="T123" s="6">
        <v>0</v>
      </c>
      <c r="U123" s="6">
        <v>0</v>
      </c>
      <c r="V123" s="6">
        <v>4</v>
      </c>
      <c r="W123" s="6">
        <v>1</v>
      </c>
      <c r="X123" s="6">
        <v>0</v>
      </c>
      <c r="Y123" s="6">
        <v>5</v>
      </c>
      <c r="Z123" s="6">
        <v>7</v>
      </c>
      <c r="AA123" s="6">
        <v>0</v>
      </c>
      <c r="AB123" s="6">
        <v>1</v>
      </c>
      <c r="AC123" s="6">
        <v>1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3</v>
      </c>
    </row>
    <row r="124" spans="1:37" x14ac:dyDescent="0.25">
      <c r="A124" s="5" t="s">
        <v>181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29</v>
      </c>
      <c r="O124" s="6">
        <v>15</v>
      </c>
      <c r="P124" s="6">
        <v>1</v>
      </c>
      <c r="Q124" s="6">
        <v>5</v>
      </c>
      <c r="R124" s="6">
        <v>2</v>
      </c>
      <c r="S124" s="6">
        <v>18</v>
      </c>
      <c r="T124" s="6">
        <v>0</v>
      </c>
      <c r="U124" s="6">
        <v>2</v>
      </c>
      <c r="V124" s="6">
        <v>0</v>
      </c>
      <c r="W124" s="6">
        <v>3</v>
      </c>
      <c r="X124" s="6">
        <v>0</v>
      </c>
      <c r="Y124" s="6">
        <v>313</v>
      </c>
      <c r="Z124" s="6">
        <v>0</v>
      </c>
      <c r="AA124" s="6">
        <v>1</v>
      </c>
      <c r="AB124" s="6">
        <v>0</v>
      </c>
      <c r="AC124" s="6">
        <v>11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</row>
    <row r="125" spans="1:37" x14ac:dyDescent="0.25">
      <c r="A125" s="5" t="s">
        <v>185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15</v>
      </c>
      <c r="I125" s="6">
        <v>1</v>
      </c>
      <c r="J125" s="6">
        <v>0</v>
      </c>
      <c r="K125" s="6">
        <v>0</v>
      </c>
      <c r="L125" s="6">
        <v>3</v>
      </c>
      <c r="M125" s="6">
        <v>0</v>
      </c>
      <c r="N125" s="6">
        <v>0</v>
      </c>
      <c r="O125" s="6">
        <v>1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1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</row>
    <row r="126" spans="1:37" x14ac:dyDescent="0.25">
      <c r="A126" s="5" t="s">
        <v>187</v>
      </c>
      <c r="C126" s="6">
        <v>0</v>
      </c>
      <c r="D126" s="6">
        <v>0</v>
      </c>
      <c r="E126" s="6">
        <v>1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2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1</v>
      </c>
      <c r="AJ126" s="6">
        <v>1</v>
      </c>
    </row>
    <row r="127" spans="1:37" x14ac:dyDescent="0.25">
      <c r="A127" s="5" t="s">
        <v>188</v>
      </c>
      <c r="C127" s="6">
        <v>0</v>
      </c>
      <c r="D127" s="6">
        <v>1</v>
      </c>
      <c r="E127" s="6">
        <v>2</v>
      </c>
      <c r="F127" s="6">
        <v>0</v>
      </c>
      <c r="G127" s="6">
        <v>0</v>
      </c>
      <c r="H127" s="6">
        <v>0</v>
      </c>
      <c r="I127" s="6">
        <v>1</v>
      </c>
      <c r="J127" s="6">
        <v>4</v>
      </c>
      <c r="K127" s="6">
        <v>0</v>
      </c>
      <c r="L127" s="6">
        <v>0</v>
      </c>
      <c r="M127" s="6">
        <v>0</v>
      </c>
      <c r="N127" s="6">
        <v>0</v>
      </c>
      <c r="O127" s="6">
        <v>2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</v>
      </c>
      <c r="V127" s="6">
        <v>0</v>
      </c>
      <c r="W127" s="6">
        <v>0</v>
      </c>
      <c r="X127" s="6">
        <v>0</v>
      </c>
      <c r="Y127" s="6">
        <v>0</v>
      </c>
      <c r="Z127" s="6">
        <v>6</v>
      </c>
      <c r="AA127" s="6">
        <v>17</v>
      </c>
      <c r="AB127" s="6">
        <v>7</v>
      </c>
      <c r="AC127" s="6">
        <v>4</v>
      </c>
      <c r="AD127" s="6">
        <v>2</v>
      </c>
      <c r="AE127" s="6">
        <v>17</v>
      </c>
      <c r="AF127" s="6">
        <v>1</v>
      </c>
      <c r="AG127" s="6">
        <v>0</v>
      </c>
      <c r="AH127" s="6">
        <v>4</v>
      </c>
      <c r="AI127" s="6">
        <v>7</v>
      </c>
      <c r="AJ127" s="6">
        <v>0</v>
      </c>
    </row>
    <row r="128" spans="1:37" x14ac:dyDescent="0.25">
      <c r="A128" s="5" t="s">
        <v>196</v>
      </c>
      <c r="C128" s="6">
        <v>0</v>
      </c>
      <c r="D128" s="6">
        <v>1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20"/>
    </row>
    <row r="129" spans="1:36" x14ac:dyDescent="0.25">
      <c r="A129" s="5" t="s">
        <v>198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4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1</v>
      </c>
      <c r="AB129" s="6">
        <v>1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</row>
    <row r="130" spans="1:36" x14ac:dyDescent="0.25">
      <c r="A130" s="5" t="s">
        <v>200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</row>
    <row r="131" spans="1:36" x14ac:dyDescent="0.25">
      <c r="A131" s="5" t="s">
        <v>204</v>
      </c>
      <c r="C131" s="6">
        <v>1</v>
      </c>
      <c r="D131" s="6">
        <v>0</v>
      </c>
      <c r="E131" s="6">
        <v>5</v>
      </c>
      <c r="F131" s="6">
        <v>0</v>
      </c>
      <c r="G131" s="6">
        <v>6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4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</row>
    <row r="132" spans="1:36" x14ac:dyDescent="0.25">
      <c r="A132" s="5" t="s">
        <v>203</v>
      </c>
      <c r="C132" s="6">
        <v>0</v>
      </c>
      <c r="D132" s="6">
        <v>0</v>
      </c>
      <c r="E132" s="6">
        <v>17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3</v>
      </c>
      <c r="AA132" s="6">
        <v>2</v>
      </c>
      <c r="AB132" s="6">
        <v>0</v>
      </c>
      <c r="AC132" s="6">
        <v>29</v>
      </c>
      <c r="AD132" s="6">
        <v>3</v>
      </c>
      <c r="AE132" s="6">
        <v>3</v>
      </c>
      <c r="AF132" s="6">
        <v>2</v>
      </c>
      <c r="AG132" s="6">
        <v>0</v>
      </c>
      <c r="AH132" s="6">
        <v>0</v>
      </c>
      <c r="AI132" s="6">
        <v>5</v>
      </c>
      <c r="AJ132" s="6">
        <v>1</v>
      </c>
    </row>
    <row r="133" spans="1:36" x14ac:dyDescent="0.25">
      <c r="A133" s="5" t="s">
        <v>206</v>
      </c>
      <c r="C133" s="6">
        <v>0</v>
      </c>
      <c r="D133" s="6">
        <v>2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1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1</v>
      </c>
      <c r="Y133" s="6">
        <v>0</v>
      </c>
      <c r="Z133" s="6">
        <v>1</v>
      </c>
      <c r="AA133" s="6">
        <v>1</v>
      </c>
      <c r="AB133" s="6">
        <v>0</v>
      </c>
      <c r="AC133" s="6">
        <v>0</v>
      </c>
      <c r="AD133" s="6">
        <v>0</v>
      </c>
      <c r="AE133" s="6">
        <v>1</v>
      </c>
      <c r="AF133" s="6">
        <v>0</v>
      </c>
      <c r="AG133" s="6">
        <v>0</v>
      </c>
      <c r="AH133" s="6">
        <v>0</v>
      </c>
      <c r="AI133" s="6">
        <v>1</v>
      </c>
      <c r="AJ133" s="6">
        <v>0</v>
      </c>
    </row>
    <row r="134" spans="1:36" x14ac:dyDescent="0.25">
      <c r="A134" s="5" t="s">
        <v>207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1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</row>
    <row r="135" spans="1:36" x14ac:dyDescent="0.25">
      <c r="A135" s="5" t="s">
        <v>211</v>
      </c>
      <c r="C135" s="6">
        <v>0</v>
      </c>
      <c r="D135" s="6">
        <v>0</v>
      </c>
      <c r="E135" s="6">
        <v>1</v>
      </c>
      <c r="F135" s="6">
        <v>0</v>
      </c>
      <c r="G135" s="6">
        <v>0</v>
      </c>
      <c r="H135" s="6">
        <v>0</v>
      </c>
      <c r="I135" s="6">
        <v>1</v>
      </c>
      <c r="J135" s="6">
        <v>5</v>
      </c>
      <c r="K135" s="6">
        <v>0</v>
      </c>
      <c r="L135" s="6">
        <v>1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1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5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</row>
    <row r="136" spans="1:36" x14ac:dyDescent="0.25">
      <c r="A136" s="5" t="s">
        <v>174</v>
      </c>
      <c r="C136" s="6">
        <v>11</v>
      </c>
      <c r="D136" s="6">
        <v>2</v>
      </c>
      <c r="E136" s="6">
        <v>2</v>
      </c>
      <c r="F136" s="6">
        <v>0</v>
      </c>
      <c r="G136" s="6">
        <v>1</v>
      </c>
      <c r="H136" s="6">
        <v>1</v>
      </c>
      <c r="I136" s="6">
        <v>0</v>
      </c>
      <c r="J136" s="6">
        <v>6</v>
      </c>
      <c r="K136" s="6">
        <v>9</v>
      </c>
      <c r="L136" s="6">
        <v>2</v>
      </c>
      <c r="M136" s="6">
        <v>0</v>
      </c>
      <c r="N136" s="6">
        <v>2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21</v>
      </c>
      <c r="AH136" s="6">
        <v>0</v>
      </c>
      <c r="AI136" s="6">
        <v>0</v>
      </c>
      <c r="AJ136" s="6">
        <v>0</v>
      </c>
    </row>
    <row r="137" spans="1:36" x14ac:dyDescent="0.25">
      <c r="A137" s="5" t="s">
        <v>212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2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</row>
    <row r="138" spans="1:36" x14ac:dyDescent="0.25">
      <c r="A138" s="5" t="s">
        <v>213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2</v>
      </c>
      <c r="I138" s="6">
        <v>5</v>
      </c>
      <c r="J138" s="6">
        <v>0</v>
      </c>
      <c r="K138" s="6">
        <v>1</v>
      </c>
      <c r="L138" s="6">
        <v>21</v>
      </c>
      <c r="M138" s="6">
        <v>0</v>
      </c>
      <c r="N138" s="6">
        <v>0</v>
      </c>
      <c r="O138" s="6">
        <v>0</v>
      </c>
      <c r="P138" s="6">
        <v>0</v>
      </c>
      <c r="Q138" s="6">
        <v>1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1</v>
      </c>
      <c r="AA138" s="6">
        <v>1</v>
      </c>
      <c r="AB138" s="6">
        <v>5</v>
      </c>
      <c r="AC138" s="6">
        <v>7</v>
      </c>
      <c r="AD138" s="6">
        <v>0</v>
      </c>
      <c r="AE138" s="6">
        <v>2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</row>
    <row r="139" spans="1:36" x14ac:dyDescent="0.25">
      <c r="A139" s="5" t="s">
        <v>214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2</v>
      </c>
    </row>
    <row r="140" spans="1:36" x14ac:dyDescent="0.25">
      <c r="A140" s="5" t="s">
        <v>215</v>
      </c>
      <c r="C140" s="6">
        <v>0</v>
      </c>
      <c r="D140" s="6">
        <v>0</v>
      </c>
      <c r="E140" s="6">
        <v>0</v>
      </c>
      <c r="F140" s="6">
        <v>2</v>
      </c>
      <c r="G140" s="6">
        <v>0</v>
      </c>
      <c r="H140" s="6">
        <v>0</v>
      </c>
      <c r="I140" s="6">
        <v>7</v>
      </c>
      <c r="J140" s="6">
        <v>0</v>
      </c>
      <c r="K140" s="6">
        <v>0</v>
      </c>
      <c r="L140" s="6">
        <v>0</v>
      </c>
      <c r="M140" s="6">
        <v>0</v>
      </c>
      <c r="N140" s="6">
        <v>19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4</v>
      </c>
      <c r="Z140" s="6">
        <v>0</v>
      </c>
      <c r="AA140" s="6">
        <v>0</v>
      </c>
      <c r="AB140" s="6">
        <v>0</v>
      </c>
      <c r="AC140" s="6">
        <v>4</v>
      </c>
      <c r="AD140" s="6">
        <v>1</v>
      </c>
      <c r="AE140" s="6">
        <v>1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</row>
    <row r="141" spans="1:36" x14ac:dyDescent="0.25">
      <c r="A141" s="5" t="s">
        <v>216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7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2</v>
      </c>
      <c r="AI141" s="6">
        <v>4</v>
      </c>
      <c r="AJ141" s="6">
        <v>0</v>
      </c>
    </row>
    <row r="142" spans="1:36" x14ac:dyDescent="0.25">
      <c r="A142" s="5" t="s">
        <v>218</v>
      </c>
      <c r="C142" s="6">
        <v>0</v>
      </c>
      <c r="D142" s="6">
        <v>0</v>
      </c>
      <c r="E142" s="6">
        <v>4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</row>
    <row r="143" spans="1:36" x14ac:dyDescent="0.25">
      <c r="A143" s="20" t="s">
        <v>219</v>
      </c>
      <c r="B143" s="20"/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3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6</v>
      </c>
      <c r="AD143" s="13">
        <v>0</v>
      </c>
      <c r="AE143" s="13">
        <v>2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</row>
    <row r="144" spans="1:36" x14ac:dyDescent="0.25">
      <c r="A144" s="21" t="s">
        <v>275</v>
      </c>
    </row>
    <row r="145" spans="1:37" s="20" customFormat="1" x14ac:dyDescent="0.25">
      <c r="A145" s="5" t="s">
        <v>221</v>
      </c>
      <c r="B145" s="5"/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3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1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5"/>
    </row>
    <row r="146" spans="1:37" x14ac:dyDescent="0.25">
      <c r="A146" s="5" t="s">
        <v>222</v>
      </c>
      <c r="C146" s="6">
        <v>1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3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</row>
    <row r="147" spans="1:37" x14ac:dyDescent="0.25">
      <c r="A147" s="5" t="s">
        <v>223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1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18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1</v>
      </c>
    </row>
    <row r="148" spans="1:37" x14ac:dyDescent="0.25">
      <c r="A148" s="5" t="s">
        <v>168</v>
      </c>
      <c r="C148" s="6">
        <v>0</v>
      </c>
      <c r="D148" s="6">
        <v>0</v>
      </c>
      <c r="E148" s="6">
        <v>1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1</v>
      </c>
      <c r="AJ148" s="6">
        <v>0</v>
      </c>
    </row>
    <row r="149" spans="1:37" x14ac:dyDescent="0.25">
      <c r="A149" s="5" t="s">
        <v>167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</row>
    <row r="150" spans="1:37" x14ac:dyDescent="0.25">
      <c r="A150" s="5" t="s">
        <v>170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3</v>
      </c>
      <c r="L150" s="6">
        <v>1</v>
      </c>
      <c r="M150" s="6">
        <v>28</v>
      </c>
      <c r="N150" s="6">
        <v>1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1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</row>
    <row r="151" spans="1:37" x14ac:dyDescent="0.25">
      <c r="A151" s="5" t="s">
        <v>176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1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</row>
    <row r="152" spans="1:37" x14ac:dyDescent="0.25">
      <c r="A152" s="5" t="s">
        <v>175</v>
      </c>
      <c r="C152" s="6">
        <v>0</v>
      </c>
      <c r="D152" s="6">
        <v>0</v>
      </c>
      <c r="E152" s="6">
        <v>1</v>
      </c>
      <c r="F152" s="6">
        <v>0</v>
      </c>
      <c r="G152" s="6">
        <v>0</v>
      </c>
      <c r="H152" s="6">
        <v>0</v>
      </c>
      <c r="I152" s="6">
        <v>1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20"/>
    </row>
    <row r="153" spans="1:37" x14ac:dyDescent="0.25">
      <c r="A153" s="5" t="s">
        <v>178</v>
      </c>
      <c r="C153" s="6">
        <v>0</v>
      </c>
      <c r="D153" s="6">
        <v>0</v>
      </c>
      <c r="E153" s="6">
        <v>2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</row>
    <row r="154" spans="1:37" x14ac:dyDescent="0.25">
      <c r="A154" s="5" t="s">
        <v>183</v>
      </c>
      <c r="C154" s="6">
        <v>0</v>
      </c>
      <c r="D154" s="6">
        <v>1</v>
      </c>
      <c r="E154" s="6">
        <v>15</v>
      </c>
      <c r="F154" s="6">
        <v>11</v>
      </c>
      <c r="G154" s="6">
        <v>0</v>
      </c>
      <c r="H154" s="6">
        <v>0</v>
      </c>
      <c r="I154" s="6">
        <v>24</v>
      </c>
      <c r="J154" s="6">
        <v>0</v>
      </c>
      <c r="K154" s="6">
        <v>0</v>
      </c>
      <c r="L154" s="6">
        <v>0</v>
      </c>
      <c r="M154" s="6">
        <v>0</v>
      </c>
      <c r="N154" s="6">
        <v>11</v>
      </c>
      <c r="O154" s="6">
        <v>187</v>
      </c>
      <c r="P154" s="6">
        <v>0</v>
      </c>
      <c r="Q154" s="6">
        <v>0</v>
      </c>
      <c r="R154" s="6">
        <v>0</v>
      </c>
      <c r="S154" s="6">
        <v>3</v>
      </c>
      <c r="T154" s="6">
        <v>0</v>
      </c>
      <c r="U154" s="6">
        <v>0</v>
      </c>
      <c r="V154" s="6">
        <v>1</v>
      </c>
      <c r="W154" s="6">
        <v>2</v>
      </c>
      <c r="X154" s="6">
        <v>0</v>
      </c>
      <c r="Y154" s="6">
        <v>1</v>
      </c>
      <c r="Z154" s="6">
        <v>8</v>
      </c>
      <c r="AA154" s="6">
        <v>61</v>
      </c>
      <c r="AB154" s="6">
        <v>150</v>
      </c>
      <c r="AC154" s="6">
        <v>191</v>
      </c>
      <c r="AD154" s="6">
        <v>0</v>
      </c>
      <c r="AE154" s="6">
        <v>13</v>
      </c>
      <c r="AF154" s="6">
        <v>15</v>
      </c>
      <c r="AG154" s="6">
        <v>85</v>
      </c>
      <c r="AH154" s="6">
        <v>0</v>
      </c>
      <c r="AI154" s="6">
        <v>0</v>
      </c>
      <c r="AJ154" s="6">
        <v>54</v>
      </c>
    </row>
    <row r="155" spans="1:37" x14ac:dyDescent="0.25">
      <c r="A155" s="5" t="s">
        <v>184</v>
      </c>
      <c r="C155" s="6">
        <v>0</v>
      </c>
      <c r="D155" s="6">
        <v>0</v>
      </c>
      <c r="E155" s="6">
        <v>1</v>
      </c>
      <c r="F155" s="6">
        <v>0</v>
      </c>
      <c r="G155" s="6">
        <v>0</v>
      </c>
      <c r="H155" s="6">
        <v>0</v>
      </c>
      <c r="I155" s="6">
        <v>1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</row>
    <row r="156" spans="1:37" x14ac:dyDescent="0.25">
      <c r="A156" s="21" t="s">
        <v>279</v>
      </c>
    </row>
    <row r="157" spans="1:37" x14ac:dyDescent="0.25">
      <c r="A157" s="5" t="s">
        <v>189</v>
      </c>
      <c r="C157" s="6">
        <v>1</v>
      </c>
      <c r="D157" s="6">
        <v>0</v>
      </c>
      <c r="E157" s="6">
        <v>10</v>
      </c>
      <c r="F157" s="6">
        <v>2</v>
      </c>
      <c r="G157" s="6">
        <v>7</v>
      </c>
      <c r="H157" s="6">
        <v>22</v>
      </c>
      <c r="I157" s="6">
        <v>2</v>
      </c>
      <c r="J157" s="6">
        <v>8</v>
      </c>
      <c r="K157" s="6">
        <v>6</v>
      </c>
      <c r="L157" s="6">
        <v>78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4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8</v>
      </c>
      <c r="Y157" s="6">
        <v>2</v>
      </c>
      <c r="Z157" s="6">
        <v>12</v>
      </c>
      <c r="AA157" s="6">
        <v>3</v>
      </c>
      <c r="AB157" s="6">
        <v>149</v>
      </c>
      <c r="AC157" s="6">
        <v>3</v>
      </c>
      <c r="AD157" s="6">
        <v>0</v>
      </c>
      <c r="AE157" s="6">
        <v>8</v>
      </c>
      <c r="AF157" s="6">
        <v>0</v>
      </c>
      <c r="AG157" s="6">
        <v>0</v>
      </c>
      <c r="AH157" s="6">
        <v>0</v>
      </c>
      <c r="AI157" s="6">
        <v>0</v>
      </c>
      <c r="AJ157" s="6">
        <v>37</v>
      </c>
    </row>
    <row r="158" spans="1:37" x14ac:dyDescent="0.25">
      <c r="A158" s="5" t="s">
        <v>190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21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1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2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</row>
    <row r="159" spans="1:37" x14ac:dyDescent="0.25">
      <c r="A159" s="5" t="s">
        <v>191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</v>
      </c>
      <c r="V159" s="6">
        <v>0</v>
      </c>
      <c r="W159" s="6">
        <v>4</v>
      </c>
      <c r="X159" s="6">
        <v>2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</row>
    <row r="160" spans="1:37" x14ac:dyDescent="0.25">
      <c r="A160" s="5" t="s">
        <v>192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222</v>
      </c>
      <c r="AJ160" s="6">
        <v>0</v>
      </c>
    </row>
    <row r="161" spans="1:36" x14ac:dyDescent="0.25">
      <c r="A161" s="21" t="s">
        <v>278</v>
      </c>
    </row>
    <row r="162" spans="1:36" x14ac:dyDescent="0.25">
      <c r="A162" s="5" t="s">
        <v>199</v>
      </c>
      <c r="C162" s="6">
        <v>0</v>
      </c>
      <c r="D162" s="6">
        <v>3</v>
      </c>
      <c r="E162" s="6">
        <v>0</v>
      </c>
      <c r="F162" s="6">
        <v>2</v>
      </c>
      <c r="G162" s="6">
        <v>0</v>
      </c>
      <c r="H162" s="6">
        <v>1</v>
      </c>
      <c r="I162" s="6">
        <v>0</v>
      </c>
      <c r="J162" s="6">
        <v>3</v>
      </c>
      <c r="K162" s="6">
        <v>19</v>
      </c>
      <c r="L162" s="6">
        <v>0</v>
      </c>
      <c r="M162" s="6">
        <v>0</v>
      </c>
      <c r="N162" s="6">
        <v>3</v>
      </c>
      <c r="O162" s="6">
        <v>0</v>
      </c>
      <c r="P162" s="6">
        <v>1</v>
      </c>
      <c r="Q162" s="6">
        <v>1</v>
      </c>
      <c r="R162" s="6">
        <v>1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3</v>
      </c>
      <c r="Y162" s="6">
        <v>0</v>
      </c>
      <c r="Z162" s="6">
        <v>3</v>
      </c>
      <c r="AA162" s="6">
        <v>4</v>
      </c>
      <c r="AB162" s="6">
        <v>2</v>
      </c>
      <c r="AC162" s="6">
        <v>0</v>
      </c>
      <c r="AD162" s="6">
        <v>1</v>
      </c>
      <c r="AE162" s="6">
        <v>2</v>
      </c>
      <c r="AF162" s="6">
        <v>1</v>
      </c>
      <c r="AG162" s="6">
        <v>0</v>
      </c>
      <c r="AH162" s="6">
        <v>0</v>
      </c>
      <c r="AI162" s="6">
        <v>3</v>
      </c>
      <c r="AJ162" s="6">
        <v>0</v>
      </c>
    </row>
    <row r="163" spans="1:36" x14ac:dyDescent="0.25">
      <c r="A163" s="5" t="s">
        <v>224</v>
      </c>
      <c r="C163" s="6">
        <v>1</v>
      </c>
      <c r="D163" s="6">
        <v>0</v>
      </c>
      <c r="E163" s="6">
        <v>4</v>
      </c>
      <c r="F163" s="6">
        <v>2</v>
      </c>
      <c r="G163" s="6">
        <v>0</v>
      </c>
      <c r="H163" s="6">
        <v>1</v>
      </c>
      <c r="I163" s="6">
        <v>3</v>
      </c>
      <c r="J163" s="6">
        <v>5</v>
      </c>
      <c r="K163" s="6">
        <v>16</v>
      </c>
      <c r="L163" s="6">
        <v>0</v>
      </c>
      <c r="M163" s="6">
        <v>0</v>
      </c>
      <c r="N163" s="6">
        <v>4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3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1</v>
      </c>
      <c r="AA163" s="6">
        <v>122</v>
      </c>
      <c r="AB163" s="6">
        <v>1</v>
      </c>
      <c r="AC163" s="6">
        <v>4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</row>
    <row r="164" spans="1:36" x14ac:dyDescent="0.25">
      <c r="A164" s="21" t="s">
        <v>280</v>
      </c>
    </row>
    <row r="165" spans="1:36" x14ac:dyDescent="0.25">
      <c r="A165" s="5" t="s">
        <v>201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3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4</v>
      </c>
    </row>
    <row r="166" spans="1:36" x14ac:dyDescent="0.25">
      <c r="A166" s="20" t="s">
        <v>193</v>
      </c>
      <c r="B166" s="20"/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194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</row>
    <row r="167" spans="1:36" x14ac:dyDescent="0.25">
      <c r="A167" s="5" t="s">
        <v>205</v>
      </c>
      <c r="C167" s="6">
        <v>0</v>
      </c>
      <c r="D167" s="6">
        <v>0</v>
      </c>
      <c r="E167" s="6">
        <v>1</v>
      </c>
      <c r="F167" s="6">
        <v>0</v>
      </c>
      <c r="G167" s="6">
        <v>0</v>
      </c>
      <c r="H167" s="6">
        <v>0</v>
      </c>
      <c r="I167" s="6">
        <v>2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4</v>
      </c>
      <c r="AE167" s="6">
        <v>1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</row>
    <row r="168" spans="1:36" x14ac:dyDescent="0.25">
      <c r="A168" s="5" t="s">
        <v>208</v>
      </c>
      <c r="C168" s="6">
        <v>1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2</v>
      </c>
      <c r="K168" s="6">
        <v>1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1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</row>
    <row r="169" spans="1:36" x14ac:dyDescent="0.25">
      <c r="A169" s="5" t="s">
        <v>210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1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</row>
    <row r="170" spans="1:36" x14ac:dyDescent="0.25">
      <c r="A170" s="5" t="s">
        <v>209</v>
      </c>
      <c r="C170" s="6">
        <v>0</v>
      </c>
      <c r="D170" s="6">
        <v>6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</row>
    <row r="171" spans="1:36" x14ac:dyDescent="0.25">
      <c r="A171" s="5" t="s">
        <v>194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1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1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</row>
    <row r="172" spans="1:36" x14ac:dyDescent="0.25">
      <c r="A172" s="5" t="s">
        <v>195</v>
      </c>
      <c r="C172" s="6">
        <v>5</v>
      </c>
      <c r="D172" s="6">
        <v>5</v>
      </c>
      <c r="E172" s="6">
        <v>21</v>
      </c>
      <c r="F172" s="6">
        <v>8</v>
      </c>
      <c r="G172" s="6">
        <v>1</v>
      </c>
      <c r="H172" s="6">
        <v>20</v>
      </c>
      <c r="I172" s="6">
        <v>49</v>
      </c>
      <c r="J172" s="6">
        <v>112</v>
      </c>
      <c r="K172" s="6">
        <v>111</v>
      </c>
      <c r="L172" s="6">
        <v>7</v>
      </c>
      <c r="M172" s="6">
        <v>0</v>
      </c>
      <c r="N172" s="6">
        <v>3</v>
      </c>
      <c r="O172" s="6">
        <v>14</v>
      </c>
      <c r="P172" s="6">
        <v>1</v>
      </c>
      <c r="Q172" s="6">
        <v>8</v>
      </c>
      <c r="R172" s="6">
        <v>10</v>
      </c>
      <c r="S172" s="6">
        <v>2</v>
      </c>
      <c r="T172" s="6">
        <v>9</v>
      </c>
      <c r="U172" s="6">
        <v>0</v>
      </c>
      <c r="V172" s="6">
        <v>1</v>
      </c>
      <c r="W172" s="6">
        <v>0</v>
      </c>
      <c r="X172" s="6">
        <v>16</v>
      </c>
      <c r="Y172" s="6">
        <v>3</v>
      </c>
      <c r="Z172" s="6">
        <v>36</v>
      </c>
      <c r="AA172" s="6">
        <v>0</v>
      </c>
      <c r="AB172" s="6">
        <v>8</v>
      </c>
      <c r="AC172" s="6">
        <v>1</v>
      </c>
      <c r="AD172" s="6">
        <v>0</v>
      </c>
      <c r="AE172" s="6">
        <v>7</v>
      </c>
      <c r="AF172" s="6">
        <v>6</v>
      </c>
      <c r="AG172" s="6">
        <v>2</v>
      </c>
      <c r="AH172" s="6">
        <v>7</v>
      </c>
      <c r="AI172" s="6">
        <v>0</v>
      </c>
      <c r="AJ172" s="6">
        <v>6</v>
      </c>
    </row>
    <row r="173" spans="1:36" x14ac:dyDescent="0.25">
      <c r="A173" s="21" t="s">
        <v>281</v>
      </c>
    </row>
    <row r="174" spans="1:36" x14ac:dyDescent="0.25">
      <c r="A174" s="5" t="s">
        <v>225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1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</row>
    <row r="175" spans="1:36" x14ac:dyDescent="0.25">
      <c r="A175" s="5" t="s">
        <v>231</v>
      </c>
      <c r="C175" s="6">
        <v>0</v>
      </c>
      <c r="D175" s="6">
        <v>12</v>
      </c>
      <c r="E175" s="6">
        <v>3</v>
      </c>
      <c r="F175" s="6">
        <v>4</v>
      </c>
      <c r="G175" s="6">
        <v>0</v>
      </c>
      <c r="H175" s="6">
        <v>0</v>
      </c>
      <c r="I175" s="6">
        <v>0</v>
      </c>
      <c r="J175" s="6">
        <v>0</v>
      </c>
      <c r="K175" s="6">
        <v>2</v>
      </c>
      <c r="L175" s="6">
        <v>0</v>
      </c>
      <c r="M175" s="6">
        <v>2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</row>
    <row r="176" spans="1:36" x14ac:dyDescent="0.25">
      <c r="A176" s="5" t="s">
        <v>234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1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</row>
    <row r="177" spans="1:36" x14ac:dyDescent="0.25">
      <c r="A177" s="5" t="s">
        <v>227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1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</row>
    <row r="178" spans="1:36" x14ac:dyDescent="0.25">
      <c r="A178" s="5" t="s">
        <v>228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1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1</v>
      </c>
      <c r="AA178" s="6">
        <v>1</v>
      </c>
      <c r="AB178" s="6">
        <v>0</v>
      </c>
      <c r="AC178" s="6">
        <v>2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1</v>
      </c>
    </row>
    <row r="179" spans="1:36" x14ac:dyDescent="0.25">
      <c r="A179" s="5" t="s">
        <v>232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2</v>
      </c>
      <c r="AI179" s="6">
        <v>0</v>
      </c>
      <c r="AJ179" s="6">
        <v>0</v>
      </c>
    </row>
    <row r="180" spans="1:36" x14ac:dyDescent="0.25">
      <c r="A180" s="5" t="s">
        <v>233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8</v>
      </c>
      <c r="K180" s="6">
        <v>1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1</v>
      </c>
      <c r="S180" s="6">
        <v>0</v>
      </c>
      <c r="T180" s="6">
        <v>4</v>
      </c>
      <c r="U180" s="6">
        <v>1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</row>
    <row r="181" spans="1:36" x14ac:dyDescent="0.25">
      <c r="A181" s="5" t="s">
        <v>229</v>
      </c>
      <c r="C181" s="6">
        <v>0</v>
      </c>
      <c r="D181" s="6">
        <v>0</v>
      </c>
      <c r="E181" s="6">
        <v>0</v>
      </c>
      <c r="F181" s="6">
        <v>1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1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</row>
    <row r="182" spans="1:36" x14ac:dyDescent="0.25">
      <c r="A182" s="5" t="s">
        <v>230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65</v>
      </c>
      <c r="O182" s="6">
        <v>0</v>
      </c>
      <c r="P182" s="6">
        <v>8</v>
      </c>
      <c r="Q182" s="6">
        <v>14</v>
      </c>
      <c r="R182" s="6">
        <v>2</v>
      </c>
      <c r="S182" s="6">
        <v>0</v>
      </c>
      <c r="T182" s="6">
        <v>15</v>
      </c>
      <c r="U182" s="6">
        <v>3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</row>
    <row r="183" spans="1:36" x14ac:dyDescent="0.25">
      <c r="A183" s="5" t="s">
        <v>226</v>
      </c>
      <c r="C183" s="6">
        <v>0</v>
      </c>
      <c r="D183" s="6">
        <v>0</v>
      </c>
      <c r="E183" s="6">
        <v>1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6</v>
      </c>
      <c r="L183" s="6">
        <v>0</v>
      </c>
      <c r="M183" s="6">
        <v>0</v>
      </c>
      <c r="N183" s="6">
        <v>0</v>
      </c>
      <c r="O183" s="6">
        <v>1</v>
      </c>
      <c r="P183" s="6">
        <v>5</v>
      </c>
      <c r="Q183" s="6">
        <v>20</v>
      </c>
      <c r="R183" s="6">
        <v>158</v>
      </c>
      <c r="S183" s="6">
        <v>19</v>
      </c>
      <c r="T183" s="6">
        <v>224</v>
      </c>
      <c r="U183" s="6">
        <v>257</v>
      </c>
      <c r="V183" s="6">
        <v>2</v>
      </c>
      <c r="W183" s="6">
        <v>4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</row>
    <row r="184" spans="1:36" x14ac:dyDescent="0.25">
      <c r="A184" s="5" t="s">
        <v>237</v>
      </c>
      <c r="C184" s="6">
        <v>0</v>
      </c>
      <c r="D184" s="6">
        <v>0</v>
      </c>
      <c r="E184" s="6">
        <v>0</v>
      </c>
      <c r="F184" s="6">
        <v>1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7</v>
      </c>
      <c r="AB184" s="6">
        <v>0</v>
      </c>
      <c r="AC184" s="6">
        <v>0</v>
      </c>
      <c r="AD184" s="6">
        <v>69</v>
      </c>
      <c r="AE184" s="6">
        <v>32</v>
      </c>
      <c r="AF184" s="6">
        <v>116</v>
      </c>
      <c r="AG184" s="6">
        <v>7</v>
      </c>
      <c r="AH184" s="6">
        <v>5</v>
      </c>
      <c r="AI184" s="6">
        <v>0</v>
      </c>
      <c r="AJ184" s="6">
        <v>0</v>
      </c>
    </row>
    <row r="185" spans="1:36" x14ac:dyDescent="0.25">
      <c r="A185" s="5" t="s">
        <v>238</v>
      </c>
      <c r="C185" s="6">
        <v>1</v>
      </c>
      <c r="D185" s="6">
        <v>0</v>
      </c>
      <c r="E185" s="6">
        <v>0</v>
      </c>
      <c r="F185" s="6">
        <v>0</v>
      </c>
      <c r="G185" s="6">
        <v>2</v>
      </c>
      <c r="H185" s="6">
        <v>0</v>
      </c>
      <c r="I185" s="6">
        <v>0</v>
      </c>
      <c r="J185" s="6">
        <v>0</v>
      </c>
      <c r="K185" s="6">
        <v>3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1</v>
      </c>
      <c r="U185" s="6">
        <v>0</v>
      </c>
      <c r="V185" s="6">
        <v>0</v>
      </c>
      <c r="W185" s="6">
        <v>6</v>
      </c>
      <c r="X185" s="6">
        <v>0</v>
      </c>
      <c r="Y185" s="6">
        <v>0</v>
      </c>
      <c r="Z185" s="6">
        <v>0</v>
      </c>
      <c r="AA185" s="6">
        <v>36</v>
      </c>
      <c r="AB185" s="6">
        <v>8</v>
      </c>
      <c r="AC185" s="6">
        <v>2</v>
      </c>
      <c r="AD185" s="6">
        <v>19</v>
      </c>
      <c r="AE185" s="6">
        <v>71</v>
      </c>
      <c r="AF185" s="6">
        <v>11</v>
      </c>
      <c r="AG185" s="6">
        <v>1</v>
      </c>
      <c r="AH185" s="6">
        <v>0</v>
      </c>
      <c r="AI185" s="6">
        <v>1</v>
      </c>
      <c r="AJ185" s="6">
        <v>0</v>
      </c>
    </row>
    <row r="186" spans="1:36" x14ac:dyDescent="0.25">
      <c r="A186" s="5" t="s">
        <v>235</v>
      </c>
      <c r="C186" s="6">
        <v>2</v>
      </c>
      <c r="D186" s="6">
        <v>0</v>
      </c>
      <c r="E186" s="6">
        <v>0</v>
      </c>
      <c r="F186" s="6">
        <v>6</v>
      </c>
      <c r="G186" s="6">
        <v>0</v>
      </c>
      <c r="H186" s="6">
        <v>1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1</v>
      </c>
      <c r="O186" s="6">
        <v>0</v>
      </c>
      <c r="P186" s="6">
        <v>0</v>
      </c>
      <c r="Q186" s="6">
        <v>0</v>
      </c>
      <c r="R186" s="6">
        <v>0</v>
      </c>
      <c r="S186" s="6">
        <v>1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1</v>
      </c>
      <c r="Z186" s="6">
        <v>0</v>
      </c>
      <c r="AA186" s="6">
        <v>0</v>
      </c>
      <c r="AB186" s="6">
        <v>0</v>
      </c>
      <c r="AC186" s="6">
        <v>1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</row>
    <row r="187" spans="1:36" x14ac:dyDescent="0.25">
      <c r="A187" s="5" t="s">
        <v>236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4</v>
      </c>
      <c r="K187" s="6">
        <v>1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3</v>
      </c>
      <c r="V187" s="6">
        <v>1</v>
      </c>
      <c r="W187" s="6">
        <v>0</v>
      </c>
      <c r="X187" s="6">
        <v>14</v>
      </c>
      <c r="Y187" s="6">
        <v>0</v>
      </c>
      <c r="Z187" s="6">
        <v>0</v>
      </c>
      <c r="AA187" s="6">
        <v>0</v>
      </c>
      <c r="AB187" s="6">
        <v>0</v>
      </c>
      <c r="AC187" s="6">
        <v>4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</row>
    <row r="188" spans="1:36" x14ac:dyDescent="0.25">
      <c r="A188" s="5" t="s">
        <v>240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2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</row>
    <row r="189" spans="1:36" x14ac:dyDescent="0.25">
      <c r="A189" s="21" t="s">
        <v>274</v>
      </c>
    </row>
    <row r="190" spans="1:36" x14ac:dyDescent="0.25">
      <c r="A190" s="21" t="s">
        <v>273</v>
      </c>
    </row>
    <row r="191" spans="1:36" x14ac:dyDescent="0.25">
      <c r="A191" s="5" t="s">
        <v>249</v>
      </c>
      <c r="C191" s="6">
        <v>1</v>
      </c>
      <c r="D191" s="6">
        <v>0</v>
      </c>
      <c r="E191" s="6">
        <v>0</v>
      </c>
      <c r="F191" s="6">
        <v>0</v>
      </c>
      <c r="G191" s="6">
        <v>1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</row>
    <row r="192" spans="1:36" x14ac:dyDescent="0.25">
      <c r="A192" s="5" t="s">
        <v>245</v>
      </c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1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</row>
    <row r="193" spans="1:36" x14ac:dyDescent="0.25">
      <c r="A193" s="5" t="s">
        <v>252</v>
      </c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1</v>
      </c>
      <c r="AE193" s="6">
        <v>1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</row>
    <row r="194" spans="1:36" x14ac:dyDescent="0.25">
      <c r="A194" s="5" t="s">
        <v>251</v>
      </c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</row>
    <row r="195" spans="1:36" x14ac:dyDescent="0.25">
      <c r="A195" s="5" t="s">
        <v>243</v>
      </c>
      <c r="C195" s="6">
        <v>0</v>
      </c>
      <c r="D195" s="6">
        <v>0</v>
      </c>
      <c r="E195" s="6">
        <v>0</v>
      </c>
      <c r="F195" s="6">
        <v>5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20</v>
      </c>
      <c r="O195" s="6">
        <v>2</v>
      </c>
      <c r="P195" s="6">
        <v>0</v>
      </c>
      <c r="Q195" s="6">
        <v>4</v>
      </c>
      <c r="R195" s="6">
        <v>2</v>
      </c>
      <c r="S195" s="6">
        <v>0</v>
      </c>
      <c r="T195" s="6">
        <v>0</v>
      </c>
      <c r="U195" s="6">
        <v>1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1</v>
      </c>
      <c r="AG195" s="6">
        <v>0</v>
      </c>
      <c r="AH195" s="6">
        <v>0</v>
      </c>
      <c r="AI195" s="6">
        <v>0</v>
      </c>
      <c r="AJ195" s="6">
        <v>1</v>
      </c>
    </row>
    <row r="196" spans="1:36" x14ac:dyDescent="0.25">
      <c r="A196" s="5" t="s">
        <v>254</v>
      </c>
      <c r="C196" s="6">
        <v>2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</row>
    <row r="197" spans="1:36" x14ac:dyDescent="0.25">
      <c r="A197" s="5" t="s">
        <v>247</v>
      </c>
      <c r="C197" s="6">
        <v>0</v>
      </c>
      <c r="D197" s="6">
        <v>6</v>
      </c>
      <c r="E197" s="6">
        <v>2</v>
      </c>
      <c r="F197" s="6">
        <v>3</v>
      </c>
      <c r="G197" s="6">
        <v>0</v>
      </c>
      <c r="H197" s="6">
        <v>1</v>
      </c>
      <c r="I197" s="6">
        <v>0</v>
      </c>
      <c r="J197" s="6">
        <v>0</v>
      </c>
      <c r="K197" s="6">
        <v>1</v>
      </c>
      <c r="L197" s="6">
        <v>0</v>
      </c>
      <c r="M197" s="6">
        <v>0</v>
      </c>
      <c r="N197" s="6">
        <v>1</v>
      </c>
      <c r="O197" s="6">
        <v>5</v>
      </c>
      <c r="P197" s="6">
        <v>1</v>
      </c>
      <c r="Q197" s="6">
        <v>19</v>
      </c>
      <c r="R197" s="6">
        <v>17</v>
      </c>
      <c r="S197" s="6">
        <v>7</v>
      </c>
      <c r="T197" s="6">
        <v>14</v>
      </c>
      <c r="U197" s="6">
        <v>21</v>
      </c>
      <c r="V197" s="6">
        <v>0</v>
      </c>
      <c r="W197" s="6">
        <v>1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</row>
    <row r="198" spans="1:36" x14ac:dyDescent="0.25">
      <c r="A198" s="19" t="s">
        <v>263</v>
      </c>
    </row>
    <row r="199" spans="1:36" x14ac:dyDescent="0.25">
      <c r="A199" s="5" t="s">
        <v>244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22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</row>
    <row r="200" spans="1:36" x14ac:dyDescent="0.25">
      <c r="A200" s="5" t="s">
        <v>253</v>
      </c>
      <c r="C200" s="6">
        <v>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2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9</v>
      </c>
      <c r="S200" s="6">
        <v>0</v>
      </c>
      <c r="T200" s="6">
        <v>0</v>
      </c>
      <c r="U200" s="6">
        <v>1</v>
      </c>
      <c r="V200" s="6">
        <v>0</v>
      </c>
      <c r="W200" s="6">
        <v>1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</row>
    <row r="201" spans="1:36" x14ac:dyDescent="0.25">
      <c r="A201" s="5" t="s">
        <v>241</v>
      </c>
      <c r="C201" s="6">
        <v>0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2</v>
      </c>
      <c r="AB201" s="6">
        <v>0</v>
      </c>
      <c r="AC201" s="6">
        <v>0</v>
      </c>
      <c r="AD201" s="6">
        <v>0</v>
      </c>
      <c r="AE201" s="6">
        <v>1</v>
      </c>
      <c r="AF201" s="6">
        <v>0</v>
      </c>
      <c r="AG201" s="6">
        <v>0</v>
      </c>
      <c r="AH201" s="6">
        <v>0</v>
      </c>
      <c r="AI201" s="6">
        <v>44</v>
      </c>
      <c r="AJ201" s="6">
        <v>0</v>
      </c>
    </row>
    <row r="202" spans="1:36" x14ac:dyDescent="0.25">
      <c r="A202" s="5" t="s">
        <v>246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1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</row>
    <row r="203" spans="1:36" x14ac:dyDescent="0.25">
      <c r="A203" s="5" t="s">
        <v>242</v>
      </c>
      <c r="C203" s="6">
        <v>0</v>
      </c>
      <c r="D203" s="6">
        <v>0</v>
      </c>
      <c r="E203" s="6">
        <v>0</v>
      </c>
      <c r="F203" s="6">
        <v>0</v>
      </c>
      <c r="G203" s="6">
        <v>1</v>
      </c>
      <c r="H203" s="6">
        <v>0</v>
      </c>
      <c r="I203" s="6">
        <v>4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4</v>
      </c>
      <c r="AJ203" s="6">
        <v>0</v>
      </c>
    </row>
    <row r="204" spans="1:36" x14ac:dyDescent="0.25">
      <c r="A204" s="5" t="s">
        <v>255</v>
      </c>
      <c r="C204" s="6">
        <v>1</v>
      </c>
      <c r="D204" s="6">
        <v>0</v>
      </c>
      <c r="E204" s="6">
        <v>1</v>
      </c>
      <c r="F204" s="6">
        <v>2</v>
      </c>
      <c r="G204" s="6">
        <v>0</v>
      </c>
      <c r="H204" s="6">
        <v>1</v>
      </c>
      <c r="I204" s="6">
        <v>15</v>
      </c>
      <c r="J204" s="6">
        <v>3</v>
      </c>
      <c r="K204" s="6">
        <v>0</v>
      </c>
      <c r="L204" s="6">
        <v>0</v>
      </c>
      <c r="M204" s="6">
        <v>0</v>
      </c>
      <c r="N204" s="6">
        <v>4</v>
      </c>
      <c r="O204" s="6">
        <v>0</v>
      </c>
      <c r="P204" s="6">
        <v>1</v>
      </c>
      <c r="Q204" s="6">
        <v>1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1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</row>
    <row r="205" spans="1:36" x14ac:dyDescent="0.25">
      <c r="A205" s="5" t="s">
        <v>256</v>
      </c>
      <c r="C205" s="6">
        <v>0</v>
      </c>
      <c r="D205" s="6">
        <v>1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1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</row>
    <row r="206" spans="1:36" x14ac:dyDescent="0.25">
      <c r="A206" s="5" t="s">
        <v>257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3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1</v>
      </c>
      <c r="AJ206" s="6">
        <v>0</v>
      </c>
    </row>
    <row r="207" spans="1:36" x14ac:dyDescent="0.25">
      <c r="A207" s="5" t="s">
        <v>258</v>
      </c>
      <c r="C207" s="6">
        <v>0</v>
      </c>
      <c r="D207" s="6">
        <v>0</v>
      </c>
      <c r="E207" s="6">
        <v>1</v>
      </c>
      <c r="F207" s="6">
        <v>0</v>
      </c>
      <c r="G207" s="6">
        <v>0</v>
      </c>
      <c r="H207" s="6">
        <v>0</v>
      </c>
      <c r="I207" s="6">
        <v>0</v>
      </c>
      <c r="J207" s="6">
        <v>10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</row>
    <row r="208" spans="1:36" x14ac:dyDescent="0.25">
      <c r="A208" s="21"/>
      <c r="B208" s="19"/>
    </row>
  </sheetData>
  <sortState ref="A2:AK211">
    <sortCondition ref="B2:B211"/>
  </sortState>
  <conditionalFormatting sqref="C210:AJ1048576 C1:AJ208">
    <cfRule type="cellIs" dxfId="2" priority="4" operator="between">
      <formula>0</formula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36"/>
  <sheetViews>
    <sheetView tabSelected="1" topLeftCell="A19" workbookViewId="0">
      <selection activeCell="A25" sqref="A25"/>
    </sheetView>
  </sheetViews>
  <sheetFormatPr defaultRowHeight="15" x14ac:dyDescent="0.25"/>
  <cols>
    <col min="1" max="1" width="9.28515625" bestFit="1" customWidth="1"/>
    <col min="2" max="3" width="9.28515625" customWidth="1"/>
    <col min="5" max="5" width="16.5703125" bestFit="1" customWidth="1"/>
  </cols>
  <sheetData>
    <row r="1" spans="1:212" ht="15.75" thickBot="1" x14ac:dyDescent="0.3">
      <c r="A1" s="14" t="s">
        <v>300</v>
      </c>
      <c r="B1" s="2" t="s">
        <v>4</v>
      </c>
      <c r="C1" s="2" t="s">
        <v>5</v>
      </c>
      <c r="D1" s="26" t="s">
        <v>306</v>
      </c>
      <c r="E1" s="2" t="s">
        <v>10</v>
      </c>
      <c r="F1" s="26" t="s">
        <v>305</v>
      </c>
      <c r="H1" s="5" t="s">
        <v>79</v>
      </c>
      <c r="I1" s="5" t="s">
        <v>126</v>
      </c>
      <c r="J1" s="5" t="s">
        <v>124</v>
      </c>
      <c r="K1" s="5" t="s">
        <v>80</v>
      </c>
      <c r="L1" s="5" t="s">
        <v>81</v>
      </c>
      <c r="M1" s="5" t="s">
        <v>82</v>
      </c>
      <c r="N1" s="5" t="s">
        <v>103</v>
      </c>
      <c r="O1" s="5" t="s">
        <v>239</v>
      </c>
      <c r="P1" s="5" t="s">
        <v>99</v>
      </c>
      <c r="Q1" s="5" t="s">
        <v>100</v>
      </c>
      <c r="R1" s="5" t="s">
        <v>88</v>
      </c>
      <c r="S1" s="5" t="s">
        <v>96</v>
      </c>
      <c r="T1" s="5" t="s">
        <v>97</v>
      </c>
      <c r="U1" s="5" t="s">
        <v>259</v>
      </c>
      <c r="V1" s="5" t="s">
        <v>131</v>
      </c>
      <c r="W1" s="5" t="s">
        <v>142</v>
      </c>
      <c r="X1" s="5" t="s">
        <v>153</v>
      </c>
      <c r="Y1" s="5" t="s">
        <v>163</v>
      </c>
      <c r="Z1" s="5" t="s">
        <v>172</v>
      </c>
      <c r="AA1" s="5" t="s">
        <v>179</v>
      </c>
      <c r="AB1" s="5" t="s">
        <v>220</v>
      </c>
      <c r="AC1" s="5" t="s">
        <v>186</v>
      </c>
      <c r="AD1" s="5" t="s">
        <v>197</v>
      </c>
      <c r="AE1" s="5" t="s">
        <v>202</v>
      </c>
      <c r="AF1" s="5" t="s">
        <v>217</v>
      </c>
      <c r="AG1" s="5" t="s">
        <v>248</v>
      </c>
      <c r="AH1" s="5" t="s">
        <v>250</v>
      </c>
      <c r="AI1" s="18" t="s">
        <v>260</v>
      </c>
      <c r="AJ1" s="18" t="s">
        <v>261</v>
      </c>
      <c r="AK1" s="5" t="s">
        <v>87</v>
      </c>
      <c r="AL1" s="5" t="s">
        <v>83</v>
      </c>
      <c r="AM1" s="5" t="s">
        <v>86</v>
      </c>
      <c r="AN1" s="5" t="s">
        <v>84</v>
      </c>
      <c r="AO1" s="5" t="s">
        <v>90</v>
      </c>
      <c r="AP1" s="5" t="s">
        <v>78</v>
      </c>
      <c r="AQ1" s="5" t="s">
        <v>89</v>
      </c>
      <c r="AR1" s="19" t="s">
        <v>266</v>
      </c>
      <c r="AS1" s="5" t="s">
        <v>85</v>
      </c>
      <c r="AT1" s="5" t="s">
        <v>102</v>
      </c>
      <c r="AU1" s="5" t="s">
        <v>107</v>
      </c>
      <c r="AV1" s="5" t="s">
        <v>104</v>
      </c>
      <c r="AW1" s="5" t="s">
        <v>105</v>
      </c>
      <c r="AX1" s="5" t="s">
        <v>106</v>
      </c>
      <c r="AY1" s="5" t="s">
        <v>108</v>
      </c>
      <c r="AZ1" s="5" t="s">
        <v>101</v>
      </c>
      <c r="BA1" s="19" t="s">
        <v>267</v>
      </c>
      <c r="BB1" s="19" t="s">
        <v>268</v>
      </c>
      <c r="BC1" s="5" t="s">
        <v>92</v>
      </c>
      <c r="BD1" s="19" t="s">
        <v>264</v>
      </c>
      <c r="BE1" s="19" t="s">
        <v>265</v>
      </c>
      <c r="BF1" s="19" t="s">
        <v>262</v>
      </c>
      <c r="BG1" s="5" t="s">
        <v>115</v>
      </c>
      <c r="BH1" s="5" t="s">
        <v>109</v>
      </c>
      <c r="BI1" s="5" t="s">
        <v>91</v>
      </c>
      <c r="BJ1" s="5" t="s">
        <v>95</v>
      </c>
      <c r="BK1" s="5" t="s">
        <v>98</v>
      </c>
      <c r="BL1" s="5" t="s">
        <v>110</v>
      </c>
      <c r="BM1" s="5" t="s">
        <v>111</v>
      </c>
      <c r="BN1" s="5" t="s">
        <v>113</v>
      </c>
      <c r="BO1" s="5" t="s">
        <v>114</v>
      </c>
      <c r="BP1" s="5" t="s">
        <v>112</v>
      </c>
      <c r="BQ1" s="5" t="s">
        <v>93</v>
      </c>
      <c r="BR1" s="5" t="s">
        <v>94</v>
      </c>
      <c r="BS1" s="20" t="s">
        <v>117</v>
      </c>
      <c r="BT1" s="5" t="s">
        <v>119</v>
      </c>
      <c r="BU1" s="5" t="s">
        <v>116</v>
      </c>
      <c r="BV1" s="5" t="s">
        <v>121</v>
      </c>
      <c r="BW1" s="5" t="s">
        <v>118</v>
      </c>
      <c r="BX1" s="5" t="s">
        <v>120</v>
      </c>
      <c r="BY1" s="5" t="s">
        <v>123</v>
      </c>
      <c r="BZ1" s="5" t="s">
        <v>128</v>
      </c>
      <c r="CA1" s="5" t="s">
        <v>133</v>
      </c>
      <c r="CB1" s="5" t="s">
        <v>127</v>
      </c>
      <c r="CC1" s="5" t="s">
        <v>129</v>
      </c>
      <c r="CD1" s="18" t="s">
        <v>269</v>
      </c>
      <c r="CE1" s="5" t="s">
        <v>135</v>
      </c>
      <c r="CF1" s="5" t="s">
        <v>125</v>
      </c>
      <c r="CG1" s="5" t="s">
        <v>130</v>
      </c>
      <c r="CH1" s="21" t="s">
        <v>276</v>
      </c>
      <c r="CI1" s="5" t="s">
        <v>132</v>
      </c>
      <c r="CJ1" s="5" t="s">
        <v>122</v>
      </c>
      <c r="CK1" s="5" t="s">
        <v>134</v>
      </c>
      <c r="CL1" s="5" t="s">
        <v>143</v>
      </c>
      <c r="CM1" s="21" t="s">
        <v>282</v>
      </c>
      <c r="CN1" s="5" t="s">
        <v>136</v>
      </c>
      <c r="CO1" s="5" t="s">
        <v>137</v>
      </c>
      <c r="CP1" s="5" t="s">
        <v>139</v>
      </c>
      <c r="CQ1" s="5" t="s">
        <v>138</v>
      </c>
      <c r="CR1" s="5" t="s">
        <v>140</v>
      </c>
      <c r="CS1" s="5" t="s">
        <v>141</v>
      </c>
      <c r="CT1" s="5" t="s">
        <v>144</v>
      </c>
      <c r="CU1" s="5" t="s">
        <v>145</v>
      </c>
      <c r="CV1" s="5" t="s">
        <v>146</v>
      </c>
      <c r="CW1" s="5" t="s">
        <v>148</v>
      </c>
      <c r="CX1" s="5" t="s">
        <v>149</v>
      </c>
      <c r="CY1" s="5" t="s">
        <v>147</v>
      </c>
      <c r="CZ1" s="5" t="s">
        <v>150</v>
      </c>
      <c r="DA1" s="5" t="s">
        <v>151</v>
      </c>
      <c r="DB1" s="21" t="s">
        <v>272</v>
      </c>
      <c r="DC1" s="5" t="s">
        <v>154</v>
      </c>
      <c r="DD1" s="5" t="s">
        <v>155</v>
      </c>
      <c r="DE1" s="5" t="s">
        <v>152</v>
      </c>
      <c r="DF1" s="5" t="s">
        <v>157</v>
      </c>
      <c r="DG1" s="5" t="s">
        <v>156</v>
      </c>
      <c r="DH1" s="5" t="s">
        <v>158</v>
      </c>
      <c r="DI1" s="5" t="s">
        <v>159</v>
      </c>
      <c r="DJ1" s="5" t="s">
        <v>160</v>
      </c>
      <c r="DK1" s="5" t="s">
        <v>161</v>
      </c>
      <c r="DL1" s="5" t="s">
        <v>164</v>
      </c>
      <c r="DM1" s="5" t="s">
        <v>162</v>
      </c>
      <c r="DN1" s="21" t="s">
        <v>277</v>
      </c>
      <c r="DO1" s="5" t="s">
        <v>165</v>
      </c>
      <c r="DP1" s="5" t="s">
        <v>166</v>
      </c>
      <c r="DQ1" s="5" t="s">
        <v>171</v>
      </c>
      <c r="DR1" s="5" t="s">
        <v>173</v>
      </c>
      <c r="DS1" s="5" t="s">
        <v>169</v>
      </c>
      <c r="DT1" s="21" t="s">
        <v>270</v>
      </c>
      <c r="DU1" s="5" t="s">
        <v>177</v>
      </c>
      <c r="DV1" s="5" t="s">
        <v>182</v>
      </c>
      <c r="DW1" s="21" t="s">
        <v>271</v>
      </c>
      <c r="DX1" s="5" t="s">
        <v>180</v>
      </c>
      <c r="DY1" s="5" t="s">
        <v>181</v>
      </c>
      <c r="DZ1" s="5" t="s">
        <v>185</v>
      </c>
      <c r="EA1" s="5" t="s">
        <v>187</v>
      </c>
      <c r="EB1" s="5" t="s">
        <v>188</v>
      </c>
      <c r="EC1" s="5" t="s">
        <v>196</v>
      </c>
      <c r="ED1" s="5" t="s">
        <v>198</v>
      </c>
      <c r="EE1" s="5" t="s">
        <v>200</v>
      </c>
      <c r="EF1" s="5" t="s">
        <v>204</v>
      </c>
      <c r="EG1" s="5" t="s">
        <v>203</v>
      </c>
      <c r="EH1" s="5" t="s">
        <v>206</v>
      </c>
      <c r="EI1" s="5" t="s">
        <v>207</v>
      </c>
      <c r="EJ1" s="5" t="s">
        <v>211</v>
      </c>
      <c r="EK1" s="5" t="s">
        <v>174</v>
      </c>
      <c r="EL1" s="5" t="s">
        <v>212</v>
      </c>
      <c r="EM1" s="5" t="s">
        <v>213</v>
      </c>
      <c r="EN1" s="5" t="s">
        <v>214</v>
      </c>
      <c r="EO1" s="5" t="s">
        <v>215</v>
      </c>
      <c r="EP1" s="5" t="s">
        <v>216</v>
      </c>
      <c r="EQ1" s="5" t="s">
        <v>218</v>
      </c>
      <c r="ER1" s="20" t="s">
        <v>219</v>
      </c>
      <c r="ES1" s="21" t="s">
        <v>275</v>
      </c>
      <c r="ET1" s="5" t="s">
        <v>221</v>
      </c>
      <c r="EU1" s="5" t="s">
        <v>222</v>
      </c>
      <c r="EV1" s="5" t="s">
        <v>223</v>
      </c>
      <c r="EW1" s="5" t="s">
        <v>168</v>
      </c>
      <c r="EX1" s="5" t="s">
        <v>167</v>
      </c>
      <c r="EY1" s="5" t="s">
        <v>170</v>
      </c>
      <c r="EZ1" s="5" t="s">
        <v>176</v>
      </c>
      <c r="FA1" s="5" t="s">
        <v>175</v>
      </c>
      <c r="FB1" s="5" t="s">
        <v>178</v>
      </c>
      <c r="FC1" s="5" t="s">
        <v>183</v>
      </c>
      <c r="FD1" s="5" t="s">
        <v>184</v>
      </c>
      <c r="FE1" s="21" t="s">
        <v>279</v>
      </c>
      <c r="FF1" s="5" t="s">
        <v>189</v>
      </c>
      <c r="FG1" s="5" t="s">
        <v>190</v>
      </c>
      <c r="FH1" s="5" t="s">
        <v>191</v>
      </c>
      <c r="FI1" s="5" t="s">
        <v>192</v>
      </c>
      <c r="FJ1" s="21" t="s">
        <v>278</v>
      </c>
      <c r="FK1" s="5" t="s">
        <v>199</v>
      </c>
      <c r="FL1" s="5" t="s">
        <v>224</v>
      </c>
      <c r="FM1" s="21" t="s">
        <v>280</v>
      </c>
      <c r="FN1" s="5" t="s">
        <v>201</v>
      </c>
      <c r="FO1" s="20" t="s">
        <v>193</v>
      </c>
      <c r="FP1" s="5" t="s">
        <v>205</v>
      </c>
      <c r="FQ1" s="5" t="s">
        <v>208</v>
      </c>
      <c r="FR1" s="5" t="s">
        <v>210</v>
      </c>
      <c r="FS1" s="5" t="s">
        <v>209</v>
      </c>
      <c r="FT1" s="5" t="s">
        <v>194</v>
      </c>
      <c r="FU1" s="5" t="s">
        <v>195</v>
      </c>
      <c r="FV1" s="21" t="s">
        <v>281</v>
      </c>
      <c r="FW1" s="5" t="s">
        <v>225</v>
      </c>
      <c r="FX1" s="5" t="s">
        <v>231</v>
      </c>
      <c r="FY1" s="5" t="s">
        <v>234</v>
      </c>
      <c r="FZ1" s="5" t="s">
        <v>227</v>
      </c>
      <c r="GA1" s="5" t="s">
        <v>228</v>
      </c>
      <c r="GB1" s="5" t="s">
        <v>232</v>
      </c>
      <c r="GC1" s="5" t="s">
        <v>233</v>
      </c>
      <c r="GD1" s="5" t="s">
        <v>229</v>
      </c>
      <c r="GE1" s="5" t="s">
        <v>230</v>
      </c>
      <c r="GF1" s="5" t="s">
        <v>226</v>
      </c>
      <c r="GG1" s="5" t="s">
        <v>237</v>
      </c>
      <c r="GH1" s="5" t="s">
        <v>238</v>
      </c>
      <c r="GI1" s="5" t="s">
        <v>235</v>
      </c>
      <c r="GJ1" s="5" t="s">
        <v>236</v>
      </c>
      <c r="GK1" s="5" t="s">
        <v>240</v>
      </c>
      <c r="GL1" s="21" t="s">
        <v>274</v>
      </c>
      <c r="GM1" s="21" t="s">
        <v>273</v>
      </c>
      <c r="GN1" s="5" t="s">
        <v>249</v>
      </c>
      <c r="GO1" s="5" t="s">
        <v>245</v>
      </c>
      <c r="GP1" s="5" t="s">
        <v>252</v>
      </c>
      <c r="GQ1" s="5" t="s">
        <v>251</v>
      </c>
      <c r="GR1" s="5" t="s">
        <v>243</v>
      </c>
      <c r="GS1" s="5" t="s">
        <v>254</v>
      </c>
      <c r="GT1" s="5" t="s">
        <v>247</v>
      </c>
      <c r="GU1" s="19" t="s">
        <v>263</v>
      </c>
      <c r="GV1" s="5" t="s">
        <v>244</v>
      </c>
      <c r="GW1" s="5" t="s">
        <v>253</v>
      </c>
      <c r="GX1" s="5" t="s">
        <v>241</v>
      </c>
      <c r="GY1" s="5" t="s">
        <v>246</v>
      </c>
      <c r="GZ1" s="5" t="s">
        <v>242</v>
      </c>
      <c r="HA1" s="5" t="s">
        <v>255</v>
      </c>
      <c r="HB1" s="5" t="s">
        <v>256</v>
      </c>
      <c r="HC1" s="5" t="s">
        <v>257</v>
      </c>
      <c r="HD1" s="5" t="s">
        <v>258</v>
      </c>
    </row>
    <row r="2" spans="1:212" x14ac:dyDescent="0.25">
      <c r="A2" s="14" t="s">
        <v>301</v>
      </c>
      <c r="D2" s="24"/>
      <c r="F2" s="24"/>
      <c r="H2" s="18" t="s">
        <v>284</v>
      </c>
      <c r="I2" s="18" t="s">
        <v>284</v>
      </c>
      <c r="J2" s="18" t="s">
        <v>284</v>
      </c>
      <c r="K2" s="17" t="s">
        <v>294</v>
      </c>
      <c r="L2" s="17" t="s">
        <v>294</v>
      </c>
      <c r="M2" s="17" t="s">
        <v>294</v>
      </c>
      <c r="N2" s="19" t="s">
        <v>285</v>
      </c>
      <c r="O2" s="19" t="s">
        <v>286</v>
      </c>
      <c r="P2" s="19" t="s">
        <v>287</v>
      </c>
      <c r="Q2" s="19" t="s">
        <v>288</v>
      </c>
      <c r="R2" s="19" t="s">
        <v>289</v>
      </c>
      <c r="S2" s="19" t="s">
        <v>290</v>
      </c>
      <c r="T2" s="19" t="s">
        <v>291</v>
      </c>
      <c r="U2" s="19" t="s">
        <v>292</v>
      </c>
      <c r="V2" s="19" t="s">
        <v>293</v>
      </c>
      <c r="W2" s="19" t="s">
        <v>293</v>
      </c>
      <c r="X2" s="19" t="s">
        <v>293</v>
      </c>
      <c r="Y2" s="19" t="s">
        <v>293</v>
      </c>
      <c r="Z2" s="19" t="s">
        <v>293</v>
      </c>
      <c r="AA2" s="19" t="s">
        <v>293</v>
      </c>
      <c r="AB2" s="19" t="s">
        <v>293</v>
      </c>
      <c r="AC2" s="19" t="s">
        <v>293</v>
      </c>
      <c r="AD2" s="19" t="s">
        <v>293</v>
      </c>
      <c r="AE2" s="19" t="s">
        <v>293</v>
      </c>
      <c r="AF2" s="19" t="s">
        <v>293</v>
      </c>
      <c r="AG2" s="19" t="s">
        <v>293</v>
      </c>
      <c r="AH2" s="19" t="s">
        <v>293</v>
      </c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20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20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20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</row>
    <row r="3" spans="1:212" x14ac:dyDescent="0.25">
      <c r="A3" s="14" t="s">
        <v>18</v>
      </c>
      <c r="B3" s="3">
        <v>29</v>
      </c>
      <c r="C3" s="3">
        <v>6.2</v>
      </c>
      <c r="D3" s="24" t="s">
        <v>309</v>
      </c>
      <c r="E3" s="10">
        <f>SUM(5/400)*100</f>
        <v>1.25</v>
      </c>
      <c r="F3" s="24" t="s">
        <v>303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7</v>
      </c>
      <c r="P3" s="6">
        <v>15</v>
      </c>
      <c r="Q3" s="6">
        <v>31</v>
      </c>
      <c r="R3" s="6">
        <v>0</v>
      </c>
      <c r="S3" s="6">
        <v>0</v>
      </c>
      <c r="T3" s="6">
        <v>46</v>
      </c>
      <c r="U3" s="6">
        <v>19</v>
      </c>
      <c r="V3" s="6">
        <v>4</v>
      </c>
      <c r="W3" s="6">
        <v>0</v>
      </c>
      <c r="X3" s="6">
        <v>1</v>
      </c>
      <c r="Y3" s="6">
        <v>10</v>
      </c>
      <c r="Z3" s="6">
        <v>0</v>
      </c>
      <c r="AA3" s="6">
        <v>0</v>
      </c>
      <c r="AB3" s="6">
        <v>53</v>
      </c>
      <c r="AC3" s="6">
        <v>0</v>
      </c>
      <c r="AD3" s="6">
        <v>0</v>
      </c>
      <c r="AE3" s="6">
        <v>7</v>
      </c>
      <c r="AF3" s="6">
        <v>0</v>
      </c>
      <c r="AG3" s="6">
        <v>0</v>
      </c>
      <c r="AH3" s="6">
        <v>0</v>
      </c>
      <c r="AI3" s="6"/>
      <c r="AJ3" s="6"/>
      <c r="AK3" s="6">
        <v>0</v>
      </c>
      <c r="AL3" s="6">
        <v>13</v>
      </c>
      <c r="AM3" s="6">
        <v>29</v>
      </c>
      <c r="AN3" s="6">
        <v>0</v>
      </c>
      <c r="AO3" s="6">
        <v>1</v>
      </c>
      <c r="AP3" s="6">
        <v>0</v>
      </c>
      <c r="AQ3" s="6">
        <v>6</v>
      </c>
      <c r="AR3" s="6"/>
      <c r="AS3" s="6">
        <v>0</v>
      </c>
      <c r="AT3" s="6">
        <v>0</v>
      </c>
      <c r="AU3" s="6">
        <v>0</v>
      </c>
      <c r="AV3" s="6">
        <v>0</v>
      </c>
      <c r="AW3" s="6">
        <v>0</v>
      </c>
      <c r="AX3" s="6">
        <v>2</v>
      </c>
      <c r="AY3" s="6">
        <v>0</v>
      </c>
      <c r="AZ3" s="6">
        <v>0</v>
      </c>
      <c r="BA3" s="6"/>
      <c r="BB3" s="6"/>
      <c r="BC3" s="6">
        <v>0</v>
      </c>
      <c r="BD3" s="6"/>
      <c r="BE3" s="6"/>
      <c r="BF3" s="6"/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0</v>
      </c>
      <c r="BM3" s="6">
        <v>0</v>
      </c>
      <c r="BN3" s="6">
        <v>0</v>
      </c>
      <c r="BO3" s="6">
        <v>0</v>
      </c>
      <c r="BP3" s="6">
        <v>0</v>
      </c>
      <c r="BQ3" s="6">
        <v>0</v>
      </c>
      <c r="BR3" s="6">
        <v>0</v>
      </c>
      <c r="BS3" s="13">
        <v>0</v>
      </c>
      <c r="BT3" s="6">
        <v>0</v>
      </c>
      <c r="BU3" s="6">
        <v>0</v>
      </c>
      <c r="BV3" s="6">
        <v>0</v>
      </c>
      <c r="BW3" s="6">
        <v>0</v>
      </c>
      <c r="BX3" s="6">
        <v>0</v>
      </c>
      <c r="BY3" s="6">
        <v>0</v>
      </c>
      <c r="BZ3" s="6">
        <v>0</v>
      </c>
      <c r="CA3" s="6">
        <v>0</v>
      </c>
      <c r="CB3" s="6">
        <v>0</v>
      </c>
      <c r="CC3" s="6">
        <v>0</v>
      </c>
      <c r="CD3" s="6"/>
      <c r="CE3" s="6">
        <v>0</v>
      </c>
      <c r="CF3" s="6">
        <v>0</v>
      </c>
      <c r="CG3" s="6">
        <v>0</v>
      </c>
      <c r="CH3" s="6"/>
      <c r="CI3" s="6">
        <v>0</v>
      </c>
      <c r="CJ3" s="6">
        <v>0</v>
      </c>
      <c r="CK3" s="6">
        <v>0</v>
      </c>
      <c r="CL3" s="6">
        <v>0</v>
      </c>
      <c r="CM3" s="6"/>
      <c r="CN3" s="6">
        <v>0</v>
      </c>
      <c r="CO3" s="6">
        <v>0</v>
      </c>
      <c r="CP3" s="6">
        <v>0</v>
      </c>
      <c r="CQ3" s="6">
        <v>0</v>
      </c>
      <c r="CR3" s="6">
        <v>0</v>
      </c>
      <c r="CS3" s="6">
        <v>0</v>
      </c>
      <c r="CT3" s="6">
        <v>0</v>
      </c>
      <c r="CU3" s="6">
        <v>0</v>
      </c>
      <c r="CV3" s="6">
        <v>0</v>
      </c>
      <c r="CW3" s="6">
        <v>0</v>
      </c>
      <c r="CX3" s="6">
        <v>0</v>
      </c>
      <c r="CY3" s="6">
        <v>0</v>
      </c>
      <c r="CZ3" s="6">
        <v>0</v>
      </c>
      <c r="DA3" s="6">
        <v>0</v>
      </c>
      <c r="DB3" s="6"/>
      <c r="DC3" s="6">
        <v>0</v>
      </c>
      <c r="DD3" s="6">
        <v>0</v>
      </c>
      <c r="DE3" s="6">
        <v>0</v>
      </c>
      <c r="DF3" s="6">
        <v>0</v>
      </c>
      <c r="DG3" s="6">
        <v>0</v>
      </c>
      <c r="DH3" s="6">
        <v>0</v>
      </c>
      <c r="DI3" s="6">
        <v>0</v>
      </c>
      <c r="DJ3" s="6">
        <v>6</v>
      </c>
      <c r="DK3" s="6">
        <v>0</v>
      </c>
      <c r="DL3" s="6">
        <v>0</v>
      </c>
      <c r="DM3" s="6">
        <v>0</v>
      </c>
      <c r="DN3" s="6"/>
      <c r="DO3" s="6">
        <v>0</v>
      </c>
      <c r="DP3" s="6">
        <v>0</v>
      </c>
      <c r="DQ3" s="6">
        <v>4</v>
      </c>
      <c r="DR3" s="6">
        <v>0</v>
      </c>
      <c r="DS3" s="6">
        <v>0</v>
      </c>
      <c r="DT3" s="6"/>
      <c r="DU3" s="6">
        <v>2</v>
      </c>
      <c r="DV3" s="6">
        <v>0</v>
      </c>
      <c r="DW3" s="6"/>
      <c r="DX3" s="6">
        <v>7</v>
      </c>
      <c r="DY3" s="6">
        <v>0</v>
      </c>
      <c r="DZ3" s="6">
        <v>3</v>
      </c>
      <c r="EA3" s="6">
        <v>0</v>
      </c>
      <c r="EB3" s="6">
        <v>0</v>
      </c>
      <c r="EC3" s="6">
        <v>0</v>
      </c>
      <c r="ED3" s="6">
        <v>0</v>
      </c>
      <c r="EE3" s="6">
        <v>0</v>
      </c>
      <c r="EF3" s="6">
        <v>0</v>
      </c>
      <c r="EG3" s="6">
        <v>0</v>
      </c>
      <c r="EH3" s="6">
        <v>0</v>
      </c>
      <c r="EI3" s="6">
        <v>0</v>
      </c>
      <c r="EJ3" s="6">
        <v>1</v>
      </c>
      <c r="EK3" s="6">
        <v>2</v>
      </c>
      <c r="EL3" s="6">
        <v>0</v>
      </c>
      <c r="EM3" s="6">
        <v>21</v>
      </c>
      <c r="EN3" s="6">
        <v>0</v>
      </c>
      <c r="EO3" s="6">
        <v>0</v>
      </c>
      <c r="EP3" s="6">
        <v>0</v>
      </c>
      <c r="EQ3" s="6">
        <v>0</v>
      </c>
      <c r="ER3" s="13">
        <v>0</v>
      </c>
      <c r="ES3" s="6"/>
      <c r="ET3" s="6">
        <v>0</v>
      </c>
      <c r="EU3" s="6">
        <v>0</v>
      </c>
      <c r="EV3" s="6">
        <v>0</v>
      </c>
      <c r="EW3" s="6">
        <v>0</v>
      </c>
      <c r="EX3" s="6">
        <v>0</v>
      </c>
      <c r="EY3" s="6">
        <v>1</v>
      </c>
      <c r="EZ3" s="6">
        <v>0</v>
      </c>
      <c r="FA3" s="6">
        <v>0</v>
      </c>
      <c r="FB3" s="6">
        <v>0</v>
      </c>
      <c r="FC3" s="6">
        <v>0</v>
      </c>
      <c r="FD3" s="6">
        <v>0</v>
      </c>
      <c r="FE3" s="6"/>
      <c r="FF3" s="6">
        <v>78</v>
      </c>
      <c r="FG3" s="6">
        <v>0</v>
      </c>
      <c r="FH3" s="6">
        <v>0</v>
      </c>
      <c r="FI3" s="6">
        <v>0</v>
      </c>
      <c r="FJ3" s="6"/>
      <c r="FK3" s="6">
        <v>0</v>
      </c>
      <c r="FL3" s="6">
        <v>0</v>
      </c>
      <c r="FM3" s="6"/>
      <c r="FN3" s="6">
        <v>0</v>
      </c>
      <c r="FO3" s="13">
        <v>0</v>
      </c>
      <c r="FP3" s="6">
        <v>0</v>
      </c>
      <c r="FQ3" s="6">
        <v>0</v>
      </c>
      <c r="FR3" s="6">
        <v>0</v>
      </c>
      <c r="FS3" s="6">
        <v>0</v>
      </c>
      <c r="FT3" s="6">
        <v>0</v>
      </c>
      <c r="FU3" s="6">
        <v>7</v>
      </c>
      <c r="FV3" s="6"/>
      <c r="FW3" s="6">
        <v>0</v>
      </c>
      <c r="FX3" s="6">
        <v>0</v>
      </c>
      <c r="FY3" s="6">
        <v>0</v>
      </c>
      <c r="FZ3" s="6">
        <v>0</v>
      </c>
      <c r="GA3" s="6">
        <v>0</v>
      </c>
      <c r="GB3" s="6">
        <v>0</v>
      </c>
      <c r="GC3" s="6">
        <v>0</v>
      </c>
      <c r="GD3" s="6">
        <v>0</v>
      </c>
      <c r="GE3" s="6">
        <v>0</v>
      </c>
      <c r="GF3" s="6">
        <v>0</v>
      </c>
      <c r="GG3" s="6">
        <v>0</v>
      </c>
      <c r="GH3" s="6">
        <v>0</v>
      </c>
      <c r="GI3" s="6">
        <v>0</v>
      </c>
      <c r="GJ3" s="6">
        <v>0</v>
      </c>
      <c r="GK3" s="6">
        <v>0</v>
      </c>
      <c r="GL3" s="6"/>
      <c r="GM3" s="6"/>
      <c r="GN3" s="6">
        <v>0</v>
      </c>
      <c r="GO3" s="6">
        <v>0</v>
      </c>
      <c r="GP3" s="6">
        <v>0</v>
      </c>
      <c r="GQ3" s="6">
        <v>0</v>
      </c>
      <c r="GR3" s="6">
        <v>0</v>
      </c>
      <c r="GS3" s="6">
        <v>0</v>
      </c>
      <c r="GT3" s="6">
        <v>0</v>
      </c>
      <c r="GU3" s="6"/>
      <c r="GV3" s="6">
        <v>22</v>
      </c>
      <c r="GW3" s="6">
        <v>2</v>
      </c>
      <c r="GX3" s="6">
        <v>0</v>
      </c>
      <c r="GY3" s="6">
        <v>0</v>
      </c>
      <c r="GZ3" s="6">
        <v>0</v>
      </c>
      <c r="HA3" s="6">
        <v>0</v>
      </c>
      <c r="HB3" s="6">
        <v>0</v>
      </c>
      <c r="HC3" s="6">
        <v>0</v>
      </c>
      <c r="HD3" s="6">
        <v>0</v>
      </c>
    </row>
    <row r="4" spans="1:212" x14ac:dyDescent="0.25">
      <c r="A4" s="14" t="s">
        <v>20</v>
      </c>
      <c r="B4" s="3">
        <v>39</v>
      </c>
      <c r="C4" s="3">
        <v>13.8</v>
      </c>
      <c r="D4" s="24" t="s">
        <v>312</v>
      </c>
      <c r="E4" s="10">
        <f>SUM(4/400)*100</f>
        <v>1</v>
      </c>
      <c r="F4" s="24" t="s">
        <v>302</v>
      </c>
      <c r="H4" s="6">
        <v>29</v>
      </c>
      <c r="I4" s="6">
        <v>0</v>
      </c>
      <c r="J4" s="6">
        <v>31</v>
      </c>
      <c r="K4" s="6">
        <v>0</v>
      </c>
      <c r="L4" s="6">
        <v>0</v>
      </c>
      <c r="M4" s="6">
        <v>0</v>
      </c>
      <c r="N4" s="6">
        <v>12</v>
      </c>
      <c r="O4" s="6">
        <v>0</v>
      </c>
      <c r="P4" s="6">
        <v>0</v>
      </c>
      <c r="Q4" s="6">
        <v>0</v>
      </c>
      <c r="R4" s="6">
        <v>15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5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/>
      <c r="AJ4" s="6"/>
      <c r="AK4" s="6">
        <v>0</v>
      </c>
      <c r="AL4" s="6">
        <v>0</v>
      </c>
      <c r="AM4" s="6">
        <v>1</v>
      </c>
      <c r="AN4" s="6">
        <v>0</v>
      </c>
      <c r="AO4" s="6">
        <v>0</v>
      </c>
      <c r="AP4" s="6">
        <v>6</v>
      </c>
      <c r="AQ4" s="6">
        <v>6</v>
      </c>
      <c r="AR4" s="6"/>
      <c r="AS4" s="6">
        <v>0</v>
      </c>
      <c r="AT4" s="6">
        <v>0</v>
      </c>
      <c r="AU4" s="6">
        <v>0</v>
      </c>
      <c r="AV4" s="6">
        <v>3</v>
      </c>
      <c r="AW4" s="6">
        <v>1</v>
      </c>
      <c r="AX4" s="6">
        <v>1</v>
      </c>
      <c r="AY4" s="6">
        <v>0</v>
      </c>
      <c r="AZ4" s="6">
        <v>0</v>
      </c>
      <c r="BA4" s="6"/>
      <c r="BB4" s="6"/>
      <c r="BC4" s="6">
        <v>0</v>
      </c>
      <c r="BD4" s="6"/>
      <c r="BE4" s="6"/>
      <c r="BF4" s="6"/>
      <c r="BG4" s="6">
        <v>0</v>
      </c>
      <c r="BH4" s="6">
        <v>0</v>
      </c>
      <c r="BI4" s="6">
        <v>0</v>
      </c>
      <c r="BJ4" s="6">
        <v>0</v>
      </c>
      <c r="BK4" s="6">
        <v>1</v>
      </c>
      <c r="BL4" s="6">
        <v>0</v>
      </c>
      <c r="BM4" s="6">
        <v>0</v>
      </c>
      <c r="BN4" s="6">
        <v>0</v>
      </c>
      <c r="BO4" s="6">
        <v>0</v>
      </c>
      <c r="BP4" s="6">
        <v>0</v>
      </c>
      <c r="BQ4" s="6">
        <v>0</v>
      </c>
      <c r="BR4" s="6">
        <v>1</v>
      </c>
      <c r="BS4" s="13">
        <v>0</v>
      </c>
      <c r="BT4" s="6">
        <v>0</v>
      </c>
      <c r="BU4" s="6">
        <v>0</v>
      </c>
      <c r="BV4" s="6">
        <v>94</v>
      </c>
      <c r="BW4" s="6">
        <v>0</v>
      </c>
      <c r="BX4" s="6">
        <v>0</v>
      </c>
      <c r="BY4" s="6">
        <v>0</v>
      </c>
      <c r="BZ4" s="6">
        <v>0</v>
      </c>
      <c r="CA4" s="6">
        <v>0</v>
      </c>
      <c r="CB4" s="6">
        <v>0</v>
      </c>
      <c r="CC4" s="6">
        <v>0</v>
      </c>
      <c r="CD4" s="6"/>
      <c r="CE4" s="6">
        <v>6</v>
      </c>
      <c r="CF4" s="6">
        <v>0</v>
      </c>
      <c r="CG4" s="6">
        <v>0</v>
      </c>
      <c r="CH4" s="6"/>
      <c r="CI4" s="6">
        <v>0</v>
      </c>
      <c r="CJ4" s="6">
        <v>0</v>
      </c>
      <c r="CK4" s="6">
        <v>0</v>
      </c>
      <c r="CL4" s="6">
        <v>0</v>
      </c>
      <c r="CM4" s="6"/>
      <c r="CN4" s="6">
        <v>0</v>
      </c>
      <c r="CO4" s="6">
        <v>0</v>
      </c>
      <c r="CP4" s="6">
        <v>0</v>
      </c>
      <c r="CQ4" s="6">
        <v>0</v>
      </c>
      <c r="CR4" s="6">
        <v>0</v>
      </c>
      <c r="CS4" s="6">
        <v>0</v>
      </c>
      <c r="CT4" s="6">
        <v>0</v>
      </c>
      <c r="CU4" s="6">
        <v>0</v>
      </c>
      <c r="CV4" s="6">
        <v>0</v>
      </c>
      <c r="CW4" s="6">
        <v>0</v>
      </c>
      <c r="CX4" s="6">
        <v>1</v>
      </c>
      <c r="CY4" s="6">
        <v>0</v>
      </c>
      <c r="CZ4" s="6">
        <v>0</v>
      </c>
      <c r="DA4" s="6">
        <v>0</v>
      </c>
      <c r="DB4" s="6"/>
      <c r="DC4" s="6">
        <v>0</v>
      </c>
      <c r="DD4" s="6">
        <v>0</v>
      </c>
      <c r="DE4" s="6">
        <v>7</v>
      </c>
      <c r="DF4" s="6">
        <v>0</v>
      </c>
      <c r="DG4" s="6">
        <v>0</v>
      </c>
      <c r="DH4" s="6">
        <v>1</v>
      </c>
      <c r="DI4" s="6">
        <v>0</v>
      </c>
      <c r="DJ4" s="6">
        <v>2</v>
      </c>
      <c r="DK4" s="6">
        <v>0</v>
      </c>
      <c r="DL4" s="6">
        <v>0</v>
      </c>
      <c r="DM4" s="6">
        <v>0</v>
      </c>
      <c r="DN4" s="6"/>
      <c r="DO4" s="6">
        <v>0</v>
      </c>
      <c r="DP4" s="6">
        <v>0</v>
      </c>
      <c r="DQ4" s="6">
        <v>6</v>
      </c>
      <c r="DR4" s="6">
        <v>0</v>
      </c>
      <c r="DS4" s="6">
        <v>0</v>
      </c>
      <c r="DT4" s="6"/>
      <c r="DU4" s="6">
        <v>2</v>
      </c>
      <c r="DV4" s="6">
        <v>0</v>
      </c>
      <c r="DW4" s="6"/>
      <c r="DX4" s="6">
        <v>0</v>
      </c>
      <c r="DY4" s="6">
        <v>29</v>
      </c>
      <c r="DZ4" s="6">
        <v>0</v>
      </c>
      <c r="EA4" s="6">
        <v>0</v>
      </c>
      <c r="EB4" s="6">
        <v>0</v>
      </c>
      <c r="EC4" s="6">
        <v>0</v>
      </c>
      <c r="ED4" s="6">
        <v>0</v>
      </c>
      <c r="EE4" s="6">
        <v>0</v>
      </c>
      <c r="EF4" s="6">
        <v>0</v>
      </c>
      <c r="EG4" s="6">
        <v>0</v>
      </c>
      <c r="EH4" s="6">
        <v>0</v>
      </c>
      <c r="EI4" s="6">
        <v>1</v>
      </c>
      <c r="EJ4" s="6">
        <v>0</v>
      </c>
      <c r="EK4" s="6">
        <v>2</v>
      </c>
      <c r="EL4" s="6">
        <v>0</v>
      </c>
      <c r="EM4" s="6">
        <v>0</v>
      </c>
      <c r="EN4" s="6">
        <v>0</v>
      </c>
      <c r="EO4" s="6">
        <v>19</v>
      </c>
      <c r="EP4" s="6">
        <v>0</v>
      </c>
      <c r="EQ4" s="6">
        <v>0</v>
      </c>
      <c r="ER4" s="13">
        <v>0</v>
      </c>
      <c r="ES4" s="6"/>
      <c r="ET4" s="6">
        <v>0</v>
      </c>
      <c r="EU4" s="6">
        <v>0</v>
      </c>
      <c r="EV4" s="6">
        <v>1</v>
      </c>
      <c r="EW4" s="6">
        <v>0</v>
      </c>
      <c r="EX4" s="6">
        <v>0</v>
      </c>
      <c r="EY4" s="6">
        <v>1</v>
      </c>
      <c r="EZ4" s="6">
        <v>0</v>
      </c>
      <c r="FA4" s="6">
        <v>0</v>
      </c>
      <c r="FB4" s="6">
        <v>0</v>
      </c>
      <c r="FC4" s="6">
        <v>11</v>
      </c>
      <c r="FD4" s="6">
        <v>0</v>
      </c>
      <c r="FE4" s="6"/>
      <c r="FF4" s="6">
        <v>0</v>
      </c>
      <c r="FG4" s="6">
        <v>0</v>
      </c>
      <c r="FH4" s="6">
        <v>0</v>
      </c>
      <c r="FI4" s="6">
        <v>0</v>
      </c>
      <c r="FJ4" s="6"/>
      <c r="FK4" s="6">
        <v>3</v>
      </c>
      <c r="FL4" s="6">
        <v>4</v>
      </c>
      <c r="FM4" s="6"/>
      <c r="FN4" s="6">
        <v>3</v>
      </c>
      <c r="FO4" s="13">
        <v>0</v>
      </c>
      <c r="FP4" s="6">
        <v>0</v>
      </c>
      <c r="FQ4" s="6">
        <v>0</v>
      </c>
      <c r="FR4" s="6">
        <v>0</v>
      </c>
      <c r="FS4" s="6">
        <v>0</v>
      </c>
      <c r="FT4" s="6">
        <v>0</v>
      </c>
      <c r="FU4" s="6">
        <v>3</v>
      </c>
      <c r="FV4" s="6"/>
      <c r="FW4" s="6">
        <v>0</v>
      </c>
      <c r="FX4" s="6">
        <v>0</v>
      </c>
      <c r="FY4" s="6">
        <v>0</v>
      </c>
      <c r="FZ4" s="6">
        <v>0</v>
      </c>
      <c r="GA4" s="6">
        <v>0</v>
      </c>
      <c r="GB4" s="6">
        <v>0</v>
      </c>
      <c r="GC4" s="6">
        <v>0</v>
      </c>
      <c r="GD4" s="6">
        <v>0</v>
      </c>
      <c r="GE4" s="6">
        <v>65</v>
      </c>
      <c r="GF4" s="6">
        <v>0</v>
      </c>
      <c r="GG4" s="6">
        <v>0</v>
      </c>
      <c r="GH4" s="6">
        <v>0</v>
      </c>
      <c r="GI4" s="6">
        <v>1</v>
      </c>
      <c r="GJ4" s="6">
        <v>0</v>
      </c>
      <c r="GK4" s="6">
        <v>0</v>
      </c>
      <c r="GL4" s="6"/>
      <c r="GM4" s="6"/>
      <c r="GN4" s="6">
        <v>0</v>
      </c>
      <c r="GO4" s="6">
        <v>0</v>
      </c>
      <c r="GP4" s="6">
        <v>0</v>
      </c>
      <c r="GQ4" s="6">
        <v>1</v>
      </c>
      <c r="GR4" s="6">
        <v>20</v>
      </c>
      <c r="GS4" s="6">
        <v>0</v>
      </c>
      <c r="GT4" s="6">
        <v>1</v>
      </c>
      <c r="GU4" s="6"/>
      <c r="GV4" s="6">
        <v>0</v>
      </c>
      <c r="GW4" s="6">
        <v>0</v>
      </c>
      <c r="GX4" s="6">
        <v>0</v>
      </c>
      <c r="GY4" s="6">
        <v>0</v>
      </c>
      <c r="GZ4" s="6">
        <v>0</v>
      </c>
      <c r="HA4" s="6">
        <v>4</v>
      </c>
      <c r="HB4" s="6">
        <v>0</v>
      </c>
      <c r="HC4" s="6">
        <v>0</v>
      </c>
      <c r="HD4" s="6">
        <v>0</v>
      </c>
    </row>
    <row r="5" spans="1:212" x14ac:dyDescent="0.25">
      <c r="A5" s="14" t="s">
        <v>19</v>
      </c>
      <c r="B5" s="3">
        <v>18</v>
      </c>
      <c r="C5" s="3">
        <v>3.2</v>
      </c>
      <c r="D5" s="24" t="s">
        <v>307</v>
      </c>
      <c r="E5" s="10">
        <f>SUM(14/400)*100</f>
        <v>3.5000000000000004</v>
      </c>
      <c r="F5" s="24" t="s">
        <v>304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1</v>
      </c>
      <c r="W5" s="6">
        <v>0</v>
      </c>
      <c r="X5" s="6">
        <v>60</v>
      </c>
      <c r="Y5" s="6">
        <v>24</v>
      </c>
      <c r="Z5" s="6">
        <v>0</v>
      </c>
      <c r="AA5" s="6">
        <v>0</v>
      </c>
      <c r="AB5" s="6">
        <v>49</v>
      </c>
      <c r="AC5" s="6">
        <v>0</v>
      </c>
      <c r="AD5" s="6">
        <v>0</v>
      </c>
      <c r="AE5" s="6">
        <v>29</v>
      </c>
      <c r="AF5" s="6">
        <v>30</v>
      </c>
      <c r="AG5" s="6">
        <v>17</v>
      </c>
      <c r="AH5" s="6">
        <v>97</v>
      </c>
      <c r="AI5" s="6"/>
      <c r="AJ5" s="6"/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/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1</v>
      </c>
      <c r="AZ5" s="6">
        <v>0</v>
      </c>
      <c r="BA5" s="6"/>
      <c r="BB5" s="6"/>
      <c r="BC5" s="6">
        <v>0</v>
      </c>
      <c r="BD5" s="6"/>
      <c r="BE5" s="6"/>
      <c r="BF5" s="6"/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  <c r="BO5" s="6">
        <v>0</v>
      </c>
      <c r="BP5" s="6">
        <v>0</v>
      </c>
      <c r="BQ5" s="6">
        <v>0</v>
      </c>
      <c r="BR5" s="6">
        <v>0</v>
      </c>
      <c r="BS5" s="13">
        <v>0</v>
      </c>
      <c r="BT5" s="6">
        <v>0</v>
      </c>
      <c r="BU5" s="6">
        <v>17</v>
      </c>
      <c r="BV5" s="6">
        <v>0</v>
      </c>
      <c r="BW5" s="6">
        <v>0</v>
      </c>
      <c r="BX5" s="6">
        <v>0</v>
      </c>
      <c r="BY5" s="6">
        <v>0</v>
      </c>
      <c r="BZ5" s="6">
        <v>0</v>
      </c>
      <c r="CA5" s="6">
        <v>0</v>
      </c>
      <c r="CB5" s="6">
        <v>0</v>
      </c>
      <c r="CC5" s="6">
        <v>0</v>
      </c>
      <c r="CD5" s="6"/>
      <c r="CE5" s="6">
        <v>0</v>
      </c>
      <c r="CF5" s="6">
        <v>0</v>
      </c>
      <c r="CG5" s="6">
        <v>0</v>
      </c>
      <c r="CH5" s="6"/>
      <c r="CI5" s="6">
        <v>19</v>
      </c>
      <c r="CJ5" s="6">
        <v>0</v>
      </c>
      <c r="CK5" s="6">
        <v>0</v>
      </c>
      <c r="CL5" s="6">
        <v>0</v>
      </c>
      <c r="CM5" s="6"/>
      <c r="CN5" s="6">
        <v>0</v>
      </c>
      <c r="CO5" s="6">
        <v>0</v>
      </c>
      <c r="CP5" s="6">
        <v>0</v>
      </c>
      <c r="CQ5" s="6">
        <v>0</v>
      </c>
      <c r="CR5" s="6">
        <v>0</v>
      </c>
      <c r="CS5" s="6">
        <v>0</v>
      </c>
      <c r="CT5" s="6">
        <v>0</v>
      </c>
      <c r="CU5" s="6">
        <v>0</v>
      </c>
      <c r="CV5" s="6">
        <v>0</v>
      </c>
      <c r="CW5" s="6">
        <v>0</v>
      </c>
      <c r="CX5" s="6">
        <v>0</v>
      </c>
      <c r="CY5" s="6">
        <v>0</v>
      </c>
      <c r="CZ5" s="6">
        <v>0</v>
      </c>
      <c r="DA5" s="6">
        <v>0</v>
      </c>
      <c r="DB5" s="6"/>
      <c r="DC5" s="6">
        <v>8</v>
      </c>
      <c r="DD5" s="6">
        <v>0</v>
      </c>
      <c r="DE5" s="6">
        <v>0</v>
      </c>
      <c r="DF5" s="6">
        <v>0</v>
      </c>
      <c r="DG5" s="6">
        <v>0</v>
      </c>
      <c r="DH5" s="6">
        <v>0</v>
      </c>
      <c r="DI5" s="6">
        <v>0</v>
      </c>
      <c r="DJ5" s="6">
        <v>0</v>
      </c>
      <c r="DK5" s="6">
        <v>0</v>
      </c>
      <c r="DL5" s="6">
        <v>0</v>
      </c>
      <c r="DM5" s="6">
        <v>0</v>
      </c>
      <c r="DN5" s="6"/>
      <c r="DO5" s="6">
        <v>0</v>
      </c>
      <c r="DP5" s="6">
        <v>0</v>
      </c>
      <c r="DQ5" s="6">
        <v>0</v>
      </c>
      <c r="DR5" s="6">
        <v>3</v>
      </c>
      <c r="DS5" s="6">
        <v>12</v>
      </c>
      <c r="DT5" s="6"/>
      <c r="DU5" s="6">
        <v>0</v>
      </c>
      <c r="DV5" s="6">
        <v>0</v>
      </c>
      <c r="DW5" s="6"/>
      <c r="DX5" s="6">
        <v>3</v>
      </c>
      <c r="DY5" s="6">
        <v>0</v>
      </c>
      <c r="DZ5" s="6">
        <v>0</v>
      </c>
      <c r="EA5" s="6">
        <v>0</v>
      </c>
      <c r="EB5" s="6">
        <v>0</v>
      </c>
      <c r="EC5" s="6">
        <v>0</v>
      </c>
      <c r="ED5" s="6">
        <v>0</v>
      </c>
      <c r="EE5" s="6">
        <v>0</v>
      </c>
      <c r="EF5" s="6">
        <v>0</v>
      </c>
      <c r="EG5" s="6">
        <v>0</v>
      </c>
      <c r="EH5" s="6">
        <v>0</v>
      </c>
      <c r="EI5" s="6">
        <v>0</v>
      </c>
      <c r="EJ5" s="6">
        <v>0</v>
      </c>
      <c r="EK5" s="6">
        <v>0</v>
      </c>
      <c r="EL5" s="6">
        <v>0</v>
      </c>
      <c r="EM5" s="6">
        <v>0</v>
      </c>
      <c r="EN5" s="6">
        <v>0</v>
      </c>
      <c r="EO5" s="6">
        <v>0</v>
      </c>
      <c r="EP5" s="6">
        <v>0</v>
      </c>
      <c r="EQ5" s="6">
        <v>0</v>
      </c>
      <c r="ER5" s="13">
        <v>0</v>
      </c>
      <c r="ES5" s="6"/>
      <c r="ET5" s="6">
        <v>0</v>
      </c>
      <c r="EU5" s="6">
        <v>0</v>
      </c>
      <c r="EV5" s="6">
        <v>0</v>
      </c>
      <c r="EW5" s="6">
        <v>0</v>
      </c>
      <c r="EX5" s="6">
        <v>0</v>
      </c>
      <c r="EY5" s="6">
        <v>28</v>
      </c>
      <c r="EZ5" s="6">
        <v>0</v>
      </c>
      <c r="FA5" s="6">
        <v>0</v>
      </c>
      <c r="FB5" s="6">
        <v>0</v>
      </c>
      <c r="FC5" s="6">
        <v>0</v>
      </c>
      <c r="FD5" s="6">
        <v>0</v>
      </c>
      <c r="FE5" s="6"/>
      <c r="FF5" s="6">
        <v>0</v>
      </c>
      <c r="FG5" s="6">
        <v>0</v>
      </c>
      <c r="FH5" s="6">
        <v>0</v>
      </c>
      <c r="FI5" s="6">
        <v>0</v>
      </c>
      <c r="FJ5" s="6"/>
      <c r="FK5" s="6">
        <v>0</v>
      </c>
      <c r="FL5" s="6">
        <v>0</v>
      </c>
      <c r="FM5" s="6"/>
      <c r="FN5" s="6">
        <v>0</v>
      </c>
      <c r="FO5" s="13">
        <v>0</v>
      </c>
      <c r="FP5" s="6">
        <v>0</v>
      </c>
      <c r="FQ5" s="6">
        <v>0</v>
      </c>
      <c r="FR5" s="6">
        <v>0</v>
      </c>
      <c r="FS5" s="6">
        <v>0</v>
      </c>
      <c r="FT5" s="6">
        <v>0</v>
      </c>
      <c r="FU5" s="6">
        <v>0</v>
      </c>
      <c r="FV5" s="6"/>
      <c r="FW5" s="6">
        <v>0</v>
      </c>
      <c r="FX5" s="6">
        <v>2</v>
      </c>
      <c r="FY5" s="6">
        <v>0</v>
      </c>
      <c r="FZ5" s="6">
        <v>0</v>
      </c>
      <c r="GA5" s="6">
        <v>0</v>
      </c>
      <c r="GB5" s="6">
        <v>0</v>
      </c>
      <c r="GC5" s="6">
        <v>0</v>
      </c>
      <c r="GD5" s="6">
        <v>0</v>
      </c>
      <c r="GE5" s="6">
        <v>0</v>
      </c>
      <c r="GF5" s="6">
        <v>0</v>
      </c>
      <c r="GG5" s="6">
        <v>0</v>
      </c>
      <c r="GH5" s="6">
        <v>0</v>
      </c>
      <c r="GI5" s="6">
        <v>0</v>
      </c>
      <c r="GJ5" s="6">
        <v>0</v>
      </c>
      <c r="GK5" s="6">
        <v>0</v>
      </c>
      <c r="GL5" s="6"/>
      <c r="GM5" s="6"/>
      <c r="GN5" s="6">
        <v>0</v>
      </c>
      <c r="GO5" s="6">
        <v>0</v>
      </c>
      <c r="GP5" s="6">
        <v>0</v>
      </c>
      <c r="GQ5" s="6">
        <v>0</v>
      </c>
      <c r="GR5" s="6">
        <v>0</v>
      </c>
      <c r="GS5" s="6">
        <v>0</v>
      </c>
      <c r="GT5" s="6">
        <v>0</v>
      </c>
      <c r="GU5" s="6"/>
      <c r="GV5" s="6">
        <v>0</v>
      </c>
      <c r="GW5" s="6">
        <v>0</v>
      </c>
      <c r="GX5" s="6">
        <v>0</v>
      </c>
      <c r="GY5" s="6">
        <v>0</v>
      </c>
      <c r="GZ5" s="6">
        <v>0</v>
      </c>
      <c r="HA5" s="6">
        <v>0</v>
      </c>
      <c r="HB5" s="6">
        <v>0</v>
      </c>
      <c r="HC5" s="6">
        <v>0</v>
      </c>
      <c r="HD5" s="6">
        <v>0</v>
      </c>
    </row>
    <row r="6" spans="1:212" x14ac:dyDescent="0.25">
      <c r="A6" s="14" t="s">
        <v>17</v>
      </c>
      <c r="B6" s="3">
        <v>51</v>
      </c>
      <c r="C6" s="3">
        <v>7.9</v>
      </c>
      <c r="D6" s="24" t="s">
        <v>309</v>
      </c>
      <c r="E6" s="10">
        <f>SUM(8/400)*100</f>
        <v>2</v>
      </c>
      <c r="F6" s="24" t="s">
        <v>304</v>
      </c>
      <c r="H6" s="6">
        <v>23</v>
      </c>
      <c r="I6" s="6">
        <v>23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1</v>
      </c>
      <c r="P6" s="6">
        <v>0</v>
      </c>
      <c r="Q6" s="6">
        <v>0</v>
      </c>
      <c r="R6" s="6">
        <v>16</v>
      </c>
      <c r="S6" s="6">
        <v>3</v>
      </c>
      <c r="T6" s="6">
        <v>0</v>
      </c>
      <c r="U6" s="6">
        <v>0</v>
      </c>
      <c r="V6" s="6">
        <v>8</v>
      </c>
      <c r="W6" s="6">
        <v>0</v>
      </c>
      <c r="X6" s="6">
        <v>0</v>
      </c>
      <c r="Y6" s="6">
        <v>0</v>
      </c>
      <c r="Z6" s="6">
        <v>0</v>
      </c>
      <c r="AA6" s="6">
        <v>6</v>
      </c>
      <c r="AB6" s="6">
        <v>15</v>
      </c>
      <c r="AC6" s="6">
        <v>4</v>
      </c>
      <c r="AD6" s="6">
        <v>0</v>
      </c>
      <c r="AE6" s="6">
        <v>2</v>
      </c>
      <c r="AF6" s="6">
        <v>0</v>
      </c>
      <c r="AG6" s="6">
        <v>4</v>
      </c>
      <c r="AH6" s="6">
        <v>0</v>
      </c>
      <c r="AI6" s="6"/>
      <c r="AJ6" s="6"/>
      <c r="AK6" s="6">
        <v>0</v>
      </c>
      <c r="AL6" s="6">
        <v>0</v>
      </c>
      <c r="AM6" s="6">
        <v>8</v>
      </c>
      <c r="AN6" s="6">
        <v>0</v>
      </c>
      <c r="AO6" s="6">
        <v>3</v>
      </c>
      <c r="AP6" s="6">
        <v>0</v>
      </c>
      <c r="AQ6" s="6">
        <v>17</v>
      </c>
      <c r="AR6" s="6"/>
      <c r="AS6" s="6">
        <v>4</v>
      </c>
      <c r="AT6" s="6">
        <v>1</v>
      </c>
      <c r="AU6" s="6">
        <v>2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/>
      <c r="BB6" s="6"/>
      <c r="BC6" s="6">
        <v>0</v>
      </c>
      <c r="BD6" s="6"/>
      <c r="BE6" s="6"/>
      <c r="BF6" s="6"/>
      <c r="BG6" s="6">
        <v>0</v>
      </c>
      <c r="BH6" s="6">
        <v>0</v>
      </c>
      <c r="BI6" s="6">
        <v>0</v>
      </c>
      <c r="BJ6" s="6">
        <v>0</v>
      </c>
      <c r="BK6" s="6">
        <v>4</v>
      </c>
      <c r="BL6" s="6">
        <v>0</v>
      </c>
      <c r="BM6" s="6">
        <v>0</v>
      </c>
      <c r="BN6" s="6">
        <v>0</v>
      </c>
      <c r="BO6" s="6">
        <v>3</v>
      </c>
      <c r="BP6" s="6">
        <v>1</v>
      </c>
      <c r="BQ6" s="6">
        <v>0</v>
      </c>
      <c r="BR6" s="6">
        <v>0</v>
      </c>
      <c r="BS6" s="13">
        <v>0</v>
      </c>
      <c r="BT6" s="6">
        <v>0</v>
      </c>
      <c r="BU6" s="6">
        <v>8</v>
      </c>
      <c r="BV6" s="6">
        <v>0</v>
      </c>
      <c r="BW6" s="6">
        <v>0</v>
      </c>
      <c r="BX6" s="6">
        <v>0</v>
      </c>
      <c r="BY6" s="6">
        <v>0</v>
      </c>
      <c r="BZ6" s="6">
        <v>0</v>
      </c>
      <c r="CA6" s="6">
        <v>0</v>
      </c>
      <c r="CB6" s="6">
        <v>0</v>
      </c>
      <c r="CC6" s="6">
        <v>0</v>
      </c>
      <c r="CD6" s="6"/>
      <c r="CE6" s="6">
        <v>4</v>
      </c>
      <c r="CF6" s="6">
        <v>0</v>
      </c>
      <c r="CG6" s="6">
        <v>0</v>
      </c>
      <c r="CH6" s="6"/>
      <c r="CI6" s="6">
        <v>0</v>
      </c>
      <c r="CJ6" s="6">
        <v>0</v>
      </c>
      <c r="CK6" s="6">
        <v>0</v>
      </c>
      <c r="CL6" s="6">
        <v>0</v>
      </c>
      <c r="CM6" s="6"/>
      <c r="CN6" s="6">
        <v>2</v>
      </c>
      <c r="CO6" s="6">
        <v>0</v>
      </c>
      <c r="CP6" s="6">
        <v>0</v>
      </c>
      <c r="CQ6" s="6">
        <v>0</v>
      </c>
      <c r="CR6" s="6">
        <v>0</v>
      </c>
      <c r="CS6" s="6">
        <v>0</v>
      </c>
      <c r="CT6" s="6">
        <v>1</v>
      </c>
      <c r="CU6" s="6">
        <v>3</v>
      </c>
      <c r="CV6" s="6">
        <v>0</v>
      </c>
      <c r="CW6" s="6">
        <v>0</v>
      </c>
      <c r="CX6" s="6">
        <v>0</v>
      </c>
      <c r="CY6" s="6">
        <v>0</v>
      </c>
      <c r="CZ6" s="6">
        <v>1</v>
      </c>
      <c r="DA6" s="6">
        <v>0</v>
      </c>
      <c r="DB6" s="6"/>
      <c r="DC6" s="6">
        <v>0</v>
      </c>
      <c r="DD6" s="6">
        <v>0</v>
      </c>
      <c r="DE6" s="6">
        <v>0</v>
      </c>
      <c r="DF6" s="6">
        <v>4</v>
      </c>
      <c r="DG6" s="6">
        <v>0</v>
      </c>
      <c r="DH6" s="6">
        <v>0</v>
      </c>
      <c r="DI6" s="6">
        <v>1</v>
      </c>
      <c r="DJ6" s="6">
        <v>0</v>
      </c>
      <c r="DK6" s="6">
        <v>0</v>
      </c>
      <c r="DL6" s="6">
        <v>0</v>
      </c>
      <c r="DM6" s="6">
        <v>0</v>
      </c>
      <c r="DN6" s="6"/>
      <c r="DO6" s="6">
        <v>0</v>
      </c>
      <c r="DP6" s="6">
        <v>0</v>
      </c>
      <c r="DQ6" s="6">
        <v>0</v>
      </c>
      <c r="DR6" s="6">
        <v>0</v>
      </c>
      <c r="DS6" s="6">
        <v>0</v>
      </c>
      <c r="DT6" s="6"/>
      <c r="DU6" s="6">
        <v>8</v>
      </c>
      <c r="DV6" s="6">
        <v>0</v>
      </c>
      <c r="DW6" s="6"/>
      <c r="DX6" s="6">
        <v>3</v>
      </c>
      <c r="DY6" s="6">
        <v>0</v>
      </c>
      <c r="DZ6" s="6">
        <v>0</v>
      </c>
      <c r="EA6" s="6">
        <v>0</v>
      </c>
      <c r="EB6" s="6">
        <v>0</v>
      </c>
      <c r="EC6" s="6">
        <v>0</v>
      </c>
      <c r="ED6" s="6">
        <v>4</v>
      </c>
      <c r="EE6" s="6">
        <v>0</v>
      </c>
      <c r="EF6" s="6">
        <v>0</v>
      </c>
      <c r="EG6" s="6">
        <v>0</v>
      </c>
      <c r="EH6" s="6">
        <v>0</v>
      </c>
      <c r="EI6" s="6">
        <v>0</v>
      </c>
      <c r="EJ6" s="6">
        <v>0</v>
      </c>
      <c r="EK6" s="6">
        <v>9</v>
      </c>
      <c r="EL6" s="6">
        <v>0</v>
      </c>
      <c r="EM6" s="6">
        <v>1</v>
      </c>
      <c r="EN6" s="6">
        <v>0</v>
      </c>
      <c r="EO6" s="6">
        <v>0</v>
      </c>
      <c r="EP6" s="6">
        <v>7</v>
      </c>
      <c r="EQ6" s="6">
        <v>0</v>
      </c>
      <c r="ER6" s="13">
        <v>3</v>
      </c>
      <c r="ES6" s="6"/>
      <c r="ET6" s="6">
        <v>0</v>
      </c>
      <c r="EU6" s="6">
        <v>0</v>
      </c>
      <c r="EV6" s="6">
        <v>0</v>
      </c>
      <c r="EW6" s="6">
        <v>0</v>
      </c>
      <c r="EX6" s="6">
        <v>0</v>
      </c>
      <c r="EY6" s="6">
        <v>3</v>
      </c>
      <c r="EZ6" s="6">
        <v>0</v>
      </c>
      <c r="FA6" s="6">
        <v>0</v>
      </c>
      <c r="FB6" s="6">
        <v>0</v>
      </c>
      <c r="FC6" s="6">
        <v>0</v>
      </c>
      <c r="FD6" s="6">
        <v>0</v>
      </c>
      <c r="FE6" s="6"/>
      <c r="FF6" s="6">
        <v>6</v>
      </c>
      <c r="FG6" s="6">
        <v>21</v>
      </c>
      <c r="FH6" s="6">
        <v>0</v>
      </c>
      <c r="FI6" s="6">
        <v>0</v>
      </c>
      <c r="FJ6" s="6"/>
      <c r="FK6" s="6">
        <v>19</v>
      </c>
      <c r="FL6" s="6">
        <v>16</v>
      </c>
      <c r="FM6" s="6"/>
      <c r="FN6" s="6">
        <v>0</v>
      </c>
      <c r="FO6" s="13">
        <v>0</v>
      </c>
      <c r="FP6" s="6">
        <v>0</v>
      </c>
      <c r="FQ6" s="6">
        <v>1</v>
      </c>
      <c r="FR6" s="6">
        <v>0</v>
      </c>
      <c r="FS6" s="6">
        <v>0</v>
      </c>
      <c r="FT6" s="6">
        <v>0</v>
      </c>
      <c r="FU6" s="6">
        <v>111</v>
      </c>
      <c r="FV6" s="6"/>
      <c r="FW6" s="6">
        <v>0</v>
      </c>
      <c r="FX6" s="6">
        <v>2</v>
      </c>
      <c r="FY6" s="6">
        <v>0</v>
      </c>
      <c r="FZ6" s="6">
        <v>0</v>
      </c>
      <c r="GA6" s="6">
        <v>1</v>
      </c>
      <c r="GB6" s="6">
        <v>0</v>
      </c>
      <c r="GC6" s="6">
        <v>1</v>
      </c>
      <c r="GD6" s="6">
        <v>0</v>
      </c>
      <c r="GE6" s="6">
        <v>0</v>
      </c>
      <c r="GF6" s="6">
        <v>6</v>
      </c>
      <c r="GG6" s="6">
        <v>0</v>
      </c>
      <c r="GH6" s="6">
        <v>3</v>
      </c>
      <c r="GI6" s="6">
        <v>0</v>
      </c>
      <c r="GJ6" s="6">
        <v>1</v>
      </c>
      <c r="GK6" s="6">
        <v>0</v>
      </c>
      <c r="GL6" s="6"/>
      <c r="GM6" s="6"/>
      <c r="GN6" s="6">
        <v>0</v>
      </c>
      <c r="GO6" s="6">
        <v>1</v>
      </c>
      <c r="GP6" s="6">
        <v>0</v>
      </c>
      <c r="GQ6" s="6">
        <v>0</v>
      </c>
      <c r="GR6" s="6">
        <v>0</v>
      </c>
      <c r="GS6" s="6">
        <v>0</v>
      </c>
      <c r="GT6" s="6">
        <v>1</v>
      </c>
      <c r="GU6" s="6"/>
      <c r="GV6" s="6">
        <v>0</v>
      </c>
      <c r="GW6" s="6">
        <v>0</v>
      </c>
      <c r="GX6" s="6">
        <v>0</v>
      </c>
      <c r="GY6" s="6">
        <v>0</v>
      </c>
      <c r="GZ6" s="6">
        <v>0</v>
      </c>
      <c r="HA6" s="6">
        <v>0</v>
      </c>
      <c r="HB6" s="6">
        <v>0</v>
      </c>
      <c r="HC6" s="6">
        <v>0</v>
      </c>
      <c r="HD6" s="6">
        <v>0</v>
      </c>
    </row>
    <row r="7" spans="1:212" x14ac:dyDescent="0.25">
      <c r="A7" s="14" t="s">
        <v>15</v>
      </c>
      <c r="B7" s="3">
        <v>37</v>
      </c>
      <c r="C7" s="3">
        <v>9.4</v>
      </c>
      <c r="D7" s="24" t="s">
        <v>310</v>
      </c>
      <c r="E7" s="10">
        <f>SUM(2/400)*100</f>
        <v>0.5</v>
      </c>
      <c r="F7" s="24" t="s">
        <v>302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6</v>
      </c>
      <c r="P7" s="6">
        <v>0</v>
      </c>
      <c r="Q7" s="6">
        <v>0</v>
      </c>
      <c r="R7" s="6">
        <v>0</v>
      </c>
      <c r="S7" s="6">
        <v>1</v>
      </c>
      <c r="T7" s="6">
        <v>22</v>
      </c>
      <c r="U7" s="6">
        <v>0</v>
      </c>
      <c r="V7" s="6">
        <v>1</v>
      </c>
      <c r="W7" s="6">
        <v>0</v>
      </c>
      <c r="X7" s="6">
        <v>3</v>
      </c>
      <c r="Y7" s="6">
        <v>0</v>
      </c>
      <c r="Z7" s="6">
        <v>0</v>
      </c>
      <c r="AA7" s="6">
        <v>0</v>
      </c>
      <c r="AB7" s="6">
        <v>3</v>
      </c>
      <c r="AC7" s="6">
        <v>0</v>
      </c>
      <c r="AD7" s="6">
        <v>0</v>
      </c>
      <c r="AE7" s="6">
        <v>8</v>
      </c>
      <c r="AF7" s="6">
        <v>0</v>
      </c>
      <c r="AG7" s="6">
        <v>0</v>
      </c>
      <c r="AH7" s="6">
        <v>0</v>
      </c>
      <c r="AI7" s="6"/>
      <c r="AJ7" s="6"/>
      <c r="AK7" s="6">
        <v>0</v>
      </c>
      <c r="AL7" s="6">
        <v>0</v>
      </c>
      <c r="AM7" s="6">
        <v>0</v>
      </c>
      <c r="AN7" s="6">
        <v>0</v>
      </c>
      <c r="AO7" s="6">
        <v>2</v>
      </c>
      <c r="AP7" s="6">
        <v>0</v>
      </c>
      <c r="AQ7" s="6">
        <v>0</v>
      </c>
      <c r="AR7" s="6"/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4</v>
      </c>
      <c r="AY7" s="6">
        <v>0</v>
      </c>
      <c r="AZ7" s="6">
        <v>0</v>
      </c>
      <c r="BA7" s="6"/>
      <c r="BB7" s="6"/>
      <c r="BC7" s="6">
        <v>0</v>
      </c>
      <c r="BD7" s="6"/>
      <c r="BE7" s="6"/>
      <c r="BF7" s="6"/>
      <c r="BG7" s="6">
        <v>2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1</v>
      </c>
      <c r="BP7" s="6">
        <v>0</v>
      </c>
      <c r="BQ7" s="6">
        <v>0</v>
      </c>
      <c r="BR7" s="6">
        <v>0</v>
      </c>
      <c r="BS7" s="13">
        <v>0</v>
      </c>
      <c r="BT7" s="6">
        <v>1</v>
      </c>
      <c r="BU7" s="6">
        <v>0</v>
      </c>
      <c r="BV7" s="6">
        <v>3</v>
      </c>
      <c r="BW7" s="6">
        <v>0</v>
      </c>
      <c r="BX7" s="6">
        <v>0</v>
      </c>
      <c r="BY7" s="6">
        <v>0</v>
      </c>
      <c r="BZ7" s="6">
        <v>0</v>
      </c>
      <c r="CA7" s="6">
        <v>0</v>
      </c>
      <c r="CB7" s="6">
        <v>0</v>
      </c>
      <c r="CC7" s="6">
        <v>0</v>
      </c>
      <c r="CD7" s="6"/>
      <c r="CE7" s="6">
        <v>0</v>
      </c>
      <c r="CF7" s="6">
        <v>0</v>
      </c>
      <c r="CG7" s="6">
        <v>0</v>
      </c>
      <c r="CH7" s="6"/>
      <c r="CI7" s="6">
        <v>2</v>
      </c>
      <c r="CJ7" s="6">
        <v>0</v>
      </c>
      <c r="CK7" s="6">
        <v>0</v>
      </c>
      <c r="CL7" s="6">
        <v>0</v>
      </c>
      <c r="CM7" s="6"/>
      <c r="CN7" s="6">
        <v>0</v>
      </c>
      <c r="CO7" s="6">
        <v>0</v>
      </c>
      <c r="CP7" s="6">
        <v>0</v>
      </c>
      <c r="CQ7" s="6">
        <v>0</v>
      </c>
      <c r="CR7" s="6">
        <v>0</v>
      </c>
      <c r="CS7" s="6">
        <v>0</v>
      </c>
      <c r="CT7" s="6">
        <v>0</v>
      </c>
      <c r="CU7" s="6">
        <v>0</v>
      </c>
      <c r="CV7" s="6">
        <v>0</v>
      </c>
      <c r="CW7" s="6">
        <v>0</v>
      </c>
      <c r="CX7" s="6">
        <v>0</v>
      </c>
      <c r="CY7" s="6">
        <v>0</v>
      </c>
      <c r="CZ7" s="6">
        <v>0</v>
      </c>
      <c r="DA7" s="6">
        <v>0</v>
      </c>
      <c r="DB7" s="6"/>
      <c r="DC7" s="6">
        <v>0</v>
      </c>
      <c r="DD7" s="6">
        <v>0</v>
      </c>
      <c r="DE7" s="6">
        <v>0</v>
      </c>
      <c r="DF7" s="6">
        <v>0</v>
      </c>
      <c r="DG7" s="6">
        <v>0</v>
      </c>
      <c r="DH7" s="6">
        <v>0</v>
      </c>
      <c r="DI7" s="6">
        <v>0</v>
      </c>
      <c r="DJ7" s="6">
        <v>0</v>
      </c>
      <c r="DK7" s="6">
        <v>0</v>
      </c>
      <c r="DL7" s="6">
        <v>0</v>
      </c>
      <c r="DM7" s="6">
        <v>0</v>
      </c>
      <c r="DN7" s="6"/>
      <c r="DO7" s="6">
        <v>5</v>
      </c>
      <c r="DP7" s="6">
        <v>0</v>
      </c>
      <c r="DQ7" s="6">
        <v>1</v>
      </c>
      <c r="DR7" s="6">
        <v>0</v>
      </c>
      <c r="DS7" s="6">
        <v>0</v>
      </c>
      <c r="DT7" s="6"/>
      <c r="DU7" s="6">
        <v>198</v>
      </c>
      <c r="DV7" s="6">
        <v>0</v>
      </c>
      <c r="DW7" s="6"/>
      <c r="DX7" s="6">
        <v>9</v>
      </c>
      <c r="DY7" s="6">
        <v>0</v>
      </c>
      <c r="DZ7" s="6">
        <v>1</v>
      </c>
      <c r="EA7" s="6">
        <v>0</v>
      </c>
      <c r="EB7" s="6">
        <v>1</v>
      </c>
      <c r="EC7" s="6">
        <v>0</v>
      </c>
      <c r="ED7" s="6">
        <v>0</v>
      </c>
      <c r="EE7" s="6">
        <v>0</v>
      </c>
      <c r="EF7" s="6">
        <v>0</v>
      </c>
      <c r="EG7" s="6">
        <v>0</v>
      </c>
      <c r="EH7" s="6">
        <v>0</v>
      </c>
      <c r="EI7" s="6">
        <v>0</v>
      </c>
      <c r="EJ7" s="6">
        <v>1</v>
      </c>
      <c r="EK7" s="6">
        <v>0</v>
      </c>
      <c r="EL7" s="6">
        <v>0</v>
      </c>
      <c r="EM7" s="6">
        <v>5</v>
      </c>
      <c r="EN7" s="6">
        <v>0</v>
      </c>
      <c r="EO7" s="6">
        <v>7</v>
      </c>
      <c r="EP7" s="6">
        <v>0</v>
      </c>
      <c r="EQ7" s="6">
        <v>0</v>
      </c>
      <c r="ER7" s="13">
        <v>0</v>
      </c>
      <c r="ES7" s="6"/>
      <c r="ET7" s="6">
        <v>0</v>
      </c>
      <c r="EU7" s="6">
        <v>0</v>
      </c>
      <c r="EV7" s="6">
        <v>0</v>
      </c>
      <c r="EW7" s="6">
        <v>0</v>
      </c>
      <c r="EX7" s="6">
        <v>0</v>
      </c>
      <c r="EY7" s="6">
        <v>0</v>
      </c>
      <c r="EZ7" s="6">
        <v>1</v>
      </c>
      <c r="FA7" s="6">
        <v>1</v>
      </c>
      <c r="FB7" s="6">
        <v>0</v>
      </c>
      <c r="FC7" s="6">
        <v>24</v>
      </c>
      <c r="FD7" s="6">
        <v>1</v>
      </c>
      <c r="FE7" s="6"/>
      <c r="FF7" s="6">
        <v>2</v>
      </c>
      <c r="FG7" s="6">
        <v>0</v>
      </c>
      <c r="FH7" s="6">
        <v>0</v>
      </c>
      <c r="FI7" s="6">
        <v>0</v>
      </c>
      <c r="FJ7" s="6"/>
      <c r="FK7" s="6">
        <v>0</v>
      </c>
      <c r="FL7" s="6">
        <v>3</v>
      </c>
      <c r="FM7" s="6"/>
      <c r="FN7" s="6">
        <v>0</v>
      </c>
      <c r="FO7" s="13">
        <v>0</v>
      </c>
      <c r="FP7" s="6">
        <v>2</v>
      </c>
      <c r="FQ7" s="6">
        <v>0</v>
      </c>
      <c r="FR7" s="6">
        <v>0</v>
      </c>
      <c r="FS7" s="6">
        <v>0</v>
      </c>
      <c r="FT7" s="6">
        <v>0</v>
      </c>
      <c r="FU7" s="6">
        <v>49</v>
      </c>
      <c r="FV7" s="6"/>
      <c r="FW7" s="6">
        <v>0</v>
      </c>
      <c r="FX7" s="6">
        <v>0</v>
      </c>
      <c r="FY7" s="6">
        <v>1</v>
      </c>
      <c r="FZ7" s="6">
        <v>0</v>
      </c>
      <c r="GA7" s="6">
        <v>0</v>
      </c>
      <c r="GB7" s="6">
        <v>0</v>
      </c>
      <c r="GC7" s="6">
        <v>0</v>
      </c>
      <c r="GD7" s="6">
        <v>0</v>
      </c>
      <c r="GE7" s="6">
        <v>0</v>
      </c>
      <c r="GF7" s="6">
        <v>0</v>
      </c>
      <c r="GG7" s="6">
        <v>0</v>
      </c>
      <c r="GH7" s="6">
        <v>0</v>
      </c>
      <c r="GI7" s="6">
        <v>0</v>
      </c>
      <c r="GJ7" s="6">
        <v>0</v>
      </c>
      <c r="GK7" s="6">
        <v>0</v>
      </c>
      <c r="GL7" s="6"/>
      <c r="GM7" s="6"/>
      <c r="GN7" s="6">
        <v>0</v>
      </c>
      <c r="GO7" s="6">
        <v>0</v>
      </c>
      <c r="GP7" s="6">
        <v>0</v>
      </c>
      <c r="GQ7" s="6">
        <v>0</v>
      </c>
      <c r="GR7" s="6">
        <v>0</v>
      </c>
      <c r="GS7" s="6">
        <v>0</v>
      </c>
      <c r="GT7" s="6">
        <v>0</v>
      </c>
      <c r="GU7" s="6"/>
      <c r="GV7" s="6">
        <v>0</v>
      </c>
      <c r="GW7" s="6">
        <v>0</v>
      </c>
      <c r="GX7" s="6">
        <v>0</v>
      </c>
      <c r="GY7" s="6">
        <v>0</v>
      </c>
      <c r="GZ7" s="6">
        <v>4</v>
      </c>
      <c r="HA7" s="6">
        <v>15</v>
      </c>
      <c r="HB7" s="6">
        <v>0</v>
      </c>
      <c r="HC7" s="6">
        <v>0</v>
      </c>
      <c r="HD7" s="6">
        <v>0</v>
      </c>
    </row>
    <row r="8" spans="1:212" x14ac:dyDescent="0.25">
      <c r="A8" s="16" t="s">
        <v>76</v>
      </c>
      <c r="B8" s="6">
        <v>27</v>
      </c>
      <c r="C8" s="6">
        <v>11.9</v>
      </c>
      <c r="D8" s="24" t="s">
        <v>311</v>
      </c>
      <c r="E8" s="11">
        <f>SUM(27/400)*100</f>
        <v>6.75</v>
      </c>
      <c r="F8" s="24" t="s">
        <v>304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165</v>
      </c>
      <c r="W8" s="6">
        <v>0</v>
      </c>
      <c r="X8" s="6">
        <v>1</v>
      </c>
      <c r="Y8" s="6">
        <v>7</v>
      </c>
      <c r="Z8" s="6">
        <v>0</v>
      </c>
      <c r="AA8" s="6">
        <v>4</v>
      </c>
      <c r="AB8" s="6">
        <v>1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/>
      <c r="AJ8" s="6"/>
      <c r="AK8" s="6">
        <v>0</v>
      </c>
      <c r="AL8" s="6">
        <v>0</v>
      </c>
      <c r="AM8" s="6">
        <v>92</v>
      </c>
      <c r="AN8" s="6">
        <v>0</v>
      </c>
      <c r="AO8" s="6">
        <v>0</v>
      </c>
      <c r="AP8" s="6">
        <v>0</v>
      </c>
      <c r="AQ8" s="6">
        <v>0</v>
      </c>
      <c r="AR8" s="6"/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1</v>
      </c>
      <c r="AY8" s="6">
        <v>0</v>
      </c>
      <c r="AZ8" s="6">
        <v>0</v>
      </c>
      <c r="BA8" s="6"/>
      <c r="BB8" s="6"/>
      <c r="BC8" s="6">
        <v>0</v>
      </c>
      <c r="BD8" s="6"/>
      <c r="BE8" s="6"/>
      <c r="BF8" s="6"/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13">
        <v>0</v>
      </c>
      <c r="BT8" s="6">
        <v>0</v>
      </c>
      <c r="BU8" s="6">
        <v>0</v>
      </c>
      <c r="BV8" s="6">
        <v>2</v>
      </c>
      <c r="BW8" s="6">
        <v>0</v>
      </c>
      <c r="BX8" s="6">
        <v>0</v>
      </c>
      <c r="BY8" s="6">
        <v>0</v>
      </c>
      <c r="BZ8" s="6">
        <v>0</v>
      </c>
      <c r="CA8" s="6">
        <v>0</v>
      </c>
      <c r="CB8" s="6">
        <v>0</v>
      </c>
      <c r="CC8" s="6">
        <v>0</v>
      </c>
      <c r="CD8" s="6"/>
      <c r="CE8" s="6">
        <v>0</v>
      </c>
      <c r="CF8" s="6">
        <v>1</v>
      </c>
      <c r="CG8" s="6">
        <v>1</v>
      </c>
      <c r="CH8" s="6"/>
      <c r="CI8" s="6">
        <v>1</v>
      </c>
      <c r="CJ8" s="6">
        <v>0</v>
      </c>
      <c r="CK8" s="6">
        <v>0</v>
      </c>
      <c r="CL8" s="6">
        <v>0</v>
      </c>
      <c r="CM8" s="6"/>
      <c r="CN8" s="6">
        <v>0</v>
      </c>
      <c r="CO8" s="6">
        <v>0</v>
      </c>
      <c r="CP8" s="6">
        <v>0</v>
      </c>
      <c r="CQ8" s="6">
        <v>0</v>
      </c>
      <c r="CR8" s="6">
        <v>0</v>
      </c>
      <c r="CS8" s="6">
        <v>0</v>
      </c>
      <c r="CT8" s="6">
        <v>0</v>
      </c>
      <c r="CU8" s="6">
        <v>0</v>
      </c>
      <c r="CV8" s="6">
        <v>1</v>
      </c>
      <c r="CW8" s="6">
        <v>0</v>
      </c>
      <c r="CX8" s="6">
        <v>0</v>
      </c>
      <c r="CY8" s="6">
        <v>0</v>
      </c>
      <c r="CZ8" s="6">
        <v>0</v>
      </c>
      <c r="DA8" s="6">
        <v>0</v>
      </c>
      <c r="DB8" s="6"/>
      <c r="DC8" s="6">
        <v>0</v>
      </c>
      <c r="DD8" s="6">
        <v>4</v>
      </c>
      <c r="DE8" s="6">
        <v>0</v>
      </c>
      <c r="DF8" s="6">
        <v>0</v>
      </c>
      <c r="DG8" s="6">
        <v>0</v>
      </c>
      <c r="DH8" s="6">
        <v>0</v>
      </c>
      <c r="DI8" s="6">
        <v>0</v>
      </c>
      <c r="DJ8" s="6">
        <v>0</v>
      </c>
      <c r="DK8" s="6">
        <v>0</v>
      </c>
      <c r="DL8" s="6">
        <v>0</v>
      </c>
      <c r="DM8" s="6">
        <v>0</v>
      </c>
      <c r="DN8" s="6"/>
      <c r="DO8" s="6">
        <v>0</v>
      </c>
      <c r="DP8" s="6">
        <v>0</v>
      </c>
      <c r="DQ8" s="6">
        <v>7</v>
      </c>
      <c r="DR8" s="6">
        <v>0</v>
      </c>
      <c r="DS8" s="6">
        <v>1</v>
      </c>
      <c r="DT8" s="6"/>
      <c r="DU8" s="6">
        <v>0</v>
      </c>
      <c r="DV8" s="6">
        <v>0</v>
      </c>
      <c r="DW8" s="6"/>
      <c r="DX8" s="6">
        <v>3</v>
      </c>
      <c r="DY8" s="6">
        <v>0</v>
      </c>
      <c r="DZ8" s="6">
        <v>0</v>
      </c>
      <c r="EA8" s="6">
        <v>1</v>
      </c>
      <c r="EB8" s="6">
        <v>0</v>
      </c>
      <c r="EC8" s="6">
        <v>0</v>
      </c>
      <c r="ED8" s="6">
        <v>0</v>
      </c>
      <c r="EE8" s="6">
        <v>0</v>
      </c>
      <c r="EF8" s="6">
        <v>0</v>
      </c>
      <c r="EG8" s="6">
        <v>1</v>
      </c>
      <c r="EH8" s="6">
        <v>0</v>
      </c>
      <c r="EI8" s="6">
        <v>0</v>
      </c>
      <c r="EJ8" s="6">
        <v>0</v>
      </c>
      <c r="EK8" s="6">
        <v>0</v>
      </c>
      <c r="EL8" s="6">
        <v>0</v>
      </c>
      <c r="EM8" s="6">
        <v>0</v>
      </c>
      <c r="EN8" s="6">
        <v>2</v>
      </c>
      <c r="EO8" s="6">
        <v>0</v>
      </c>
      <c r="EP8" s="6">
        <v>0</v>
      </c>
      <c r="EQ8" s="6">
        <v>0</v>
      </c>
      <c r="ER8" s="13">
        <v>0</v>
      </c>
      <c r="ES8" s="6"/>
      <c r="ET8" s="6">
        <v>0</v>
      </c>
      <c r="EU8" s="6">
        <v>0</v>
      </c>
      <c r="EV8" s="6">
        <v>1</v>
      </c>
      <c r="EW8" s="6">
        <v>0</v>
      </c>
      <c r="EX8" s="6">
        <v>0</v>
      </c>
      <c r="EY8" s="6">
        <v>0</v>
      </c>
      <c r="EZ8" s="6">
        <v>0</v>
      </c>
      <c r="FA8" s="6">
        <v>0</v>
      </c>
      <c r="FB8" s="6">
        <v>0</v>
      </c>
      <c r="FC8" s="6">
        <v>54</v>
      </c>
      <c r="FD8" s="6">
        <v>0</v>
      </c>
      <c r="FE8" s="6"/>
      <c r="FF8" s="6">
        <v>37</v>
      </c>
      <c r="FG8" s="6">
        <v>0</v>
      </c>
      <c r="FH8" s="6">
        <v>0</v>
      </c>
      <c r="FI8" s="6">
        <v>0</v>
      </c>
      <c r="FJ8" s="6"/>
      <c r="FK8" s="6">
        <v>0</v>
      </c>
      <c r="FL8" s="6">
        <v>0</v>
      </c>
      <c r="FM8" s="6"/>
      <c r="FN8" s="6">
        <v>4</v>
      </c>
      <c r="FO8" s="13">
        <v>0</v>
      </c>
      <c r="FP8" s="6">
        <v>0</v>
      </c>
      <c r="FQ8" s="6">
        <v>0</v>
      </c>
      <c r="FR8" s="6">
        <v>0</v>
      </c>
      <c r="FS8" s="6">
        <v>0</v>
      </c>
      <c r="FT8" s="6">
        <v>0</v>
      </c>
      <c r="FU8" s="6">
        <v>6</v>
      </c>
      <c r="FV8" s="6"/>
      <c r="FW8" s="6">
        <v>0</v>
      </c>
      <c r="FX8" s="6">
        <v>0</v>
      </c>
      <c r="FY8" s="6">
        <v>0</v>
      </c>
      <c r="FZ8" s="6">
        <v>0</v>
      </c>
      <c r="GA8" s="6">
        <v>1</v>
      </c>
      <c r="GB8" s="6">
        <v>0</v>
      </c>
      <c r="GC8" s="6">
        <v>0</v>
      </c>
      <c r="GD8" s="6">
        <v>0</v>
      </c>
      <c r="GE8" s="6">
        <v>0</v>
      </c>
      <c r="GF8" s="6">
        <v>0</v>
      </c>
      <c r="GG8" s="6">
        <v>0</v>
      </c>
      <c r="GH8" s="6">
        <v>0</v>
      </c>
      <c r="GI8" s="6">
        <v>0</v>
      </c>
      <c r="GJ8" s="6">
        <v>0</v>
      </c>
      <c r="GK8" s="6">
        <v>0</v>
      </c>
      <c r="GL8" s="6"/>
      <c r="GM8" s="6"/>
      <c r="GN8" s="6">
        <v>0</v>
      </c>
      <c r="GO8" s="6">
        <v>0</v>
      </c>
      <c r="GP8" s="6">
        <v>0</v>
      </c>
      <c r="GQ8" s="6">
        <v>0</v>
      </c>
      <c r="GR8" s="6">
        <v>1</v>
      </c>
      <c r="GS8" s="6">
        <v>0</v>
      </c>
      <c r="GT8" s="6">
        <v>0</v>
      </c>
      <c r="GU8" s="6"/>
      <c r="GV8" s="6">
        <v>0</v>
      </c>
      <c r="GW8" s="6">
        <v>0</v>
      </c>
      <c r="GX8" s="6">
        <v>0</v>
      </c>
      <c r="GY8" s="6">
        <v>0</v>
      </c>
      <c r="GZ8" s="6">
        <v>0</v>
      </c>
      <c r="HA8" s="6">
        <v>0</v>
      </c>
      <c r="HB8" s="6">
        <v>0</v>
      </c>
      <c r="HC8" s="6">
        <v>0</v>
      </c>
      <c r="HD8" s="6">
        <v>0</v>
      </c>
    </row>
    <row r="9" spans="1:212" x14ac:dyDescent="0.25">
      <c r="A9" s="15" t="s">
        <v>16</v>
      </c>
      <c r="B9" s="3">
        <v>40</v>
      </c>
      <c r="C9" s="3">
        <v>9.6999999999999993</v>
      </c>
      <c r="D9" s="24" t="s">
        <v>310</v>
      </c>
      <c r="E9" s="10">
        <f>SUM(5/400)*100</f>
        <v>1.25</v>
      </c>
      <c r="F9" s="24" t="s">
        <v>302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6</v>
      </c>
      <c r="S9" s="6">
        <v>0</v>
      </c>
      <c r="T9" s="6">
        <v>8</v>
      </c>
      <c r="U9" s="6">
        <v>0</v>
      </c>
      <c r="V9" s="6">
        <v>3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1</v>
      </c>
      <c r="AF9" s="6">
        <v>0</v>
      </c>
      <c r="AG9" s="6">
        <v>0</v>
      </c>
      <c r="AH9" s="6">
        <v>0</v>
      </c>
      <c r="AI9" s="6"/>
      <c r="AJ9" s="6"/>
      <c r="AK9" s="6">
        <v>0</v>
      </c>
      <c r="AL9" s="6">
        <v>0</v>
      </c>
      <c r="AM9" s="6">
        <v>0</v>
      </c>
      <c r="AN9" s="6">
        <v>1</v>
      </c>
      <c r="AO9" s="6">
        <v>0</v>
      </c>
      <c r="AP9" s="6">
        <v>0</v>
      </c>
      <c r="AQ9" s="6">
        <v>0</v>
      </c>
      <c r="AR9" s="6"/>
      <c r="AS9" s="6">
        <v>0</v>
      </c>
      <c r="AT9" s="6">
        <v>29</v>
      </c>
      <c r="AU9" s="6">
        <v>0</v>
      </c>
      <c r="AV9" s="6">
        <v>0</v>
      </c>
      <c r="AW9" s="6">
        <v>0</v>
      </c>
      <c r="AX9" s="6">
        <v>1</v>
      </c>
      <c r="AY9" s="6">
        <v>0</v>
      </c>
      <c r="AZ9" s="6">
        <v>0</v>
      </c>
      <c r="BA9" s="6"/>
      <c r="BB9" s="6"/>
      <c r="BC9" s="6">
        <v>0</v>
      </c>
      <c r="BD9" s="6"/>
      <c r="BE9" s="6"/>
      <c r="BF9" s="6"/>
      <c r="BG9" s="6">
        <v>0</v>
      </c>
      <c r="BH9" s="6">
        <v>1</v>
      </c>
      <c r="BI9" s="6">
        <v>0</v>
      </c>
      <c r="BJ9" s="6">
        <v>2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13">
        <v>0</v>
      </c>
      <c r="BT9" s="6">
        <v>0</v>
      </c>
      <c r="BU9" s="6">
        <v>0</v>
      </c>
      <c r="BV9" s="6">
        <v>0</v>
      </c>
      <c r="BW9" s="6">
        <v>4</v>
      </c>
      <c r="BX9" s="6">
        <v>0</v>
      </c>
      <c r="BY9" s="6">
        <v>0</v>
      </c>
      <c r="BZ9" s="6">
        <v>0</v>
      </c>
      <c r="CA9" s="6">
        <v>0</v>
      </c>
      <c r="CB9" s="6">
        <v>0</v>
      </c>
      <c r="CC9" s="6">
        <v>0</v>
      </c>
      <c r="CD9" s="6"/>
      <c r="CE9" s="6">
        <v>0</v>
      </c>
      <c r="CF9" s="6">
        <v>0</v>
      </c>
      <c r="CG9" s="6">
        <v>0</v>
      </c>
      <c r="CH9" s="6"/>
      <c r="CI9" s="6">
        <v>0</v>
      </c>
      <c r="CJ9" s="6">
        <v>39</v>
      </c>
      <c r="CK9" s="6">
        <v>82</v>
      </c>
      <c r="CL9" s="6">
        <v>3</v>
      </c>
      <c r="CM9" s="6"/>
      <c r="CN9" s="6">
        <v>1</v>
      </c>
      <c r="CO9" s="6">
        <v>0</v>
      </c>
      <c r="CP9" s="6">
        <v>0</v>
      </c>
      <c r="CQ9" s="6">
        <v>0</v>
      </c>
      <c r="CR9" s="6">
        <v>0</v>
      </c>
      <c r="CS9" s="6">
        <v>0</v>
      </c>
      <c r="CT9" s="6">
        <v>2</v>
      </c>
      <c r="CU9" s="6">
        <v>0</v>
      </c>
      <c r="CV9" s="6">
        <v>0</v>
      </c>
      <c r="CW9" s="6">
        <v>0</v>
      </c>
      <c r="CX9" s="6">
        <v>0</v>
      </c>
      <c r="CY9" s="6">
        <v>1</v>
      </c>
      <c r="CZ9" s="6">
        <v>0</v>
      </c>
      <c r="DA9" s="6">
        <v>0</v>
      </c>
      <c r="DB9" s="6"/>
      <c r="DC9" s="6">
        <v>0</v>
      </c>
      <c r="DD9" s="6">
        <v>0</v>
      </c>
      <c r="DE9" s="6">
        <v>2</v>
      </c>
      <c r="DF9" s="6">
        <v>0</v>
      </c>
      <c r="DG9" s="6">
        <v>0</v>
      </c>
      <c r="DH9" s="6">
        <v>1</v>
      </c>
      <c r="DI9" s="6">
        <v>0</v>
      </c>
      <c r="DJ9" s="6">
        <v>0</v>
      </c>
      <c r="DK9" s="6">
        <v>0</v>
      </c>
      <c r="DL9" s="6">
        <v>0</v>
      </c>
      <c r="DM9" s="6">
        <v>0</v>
      </c>
      <c r="DN9" s="6"/>
      <c r="DO9" s="6">
        <v>0</v>
      </c>
      <c r="DP9" s="6">
        <v>0</v>
      </c>
      <c r="DQ9" s="6">
        <v>3</v>
      </c>
      <c r="DR9" s="6">
        <v>0</v>
      </c>
      <c r="DS9" s="6">
        <v>0</v>
      </c>
      <c r="DT9" s="6"/>
      <c r="DU9" s="6">
        <v>2</v>
      </c>
      <c r="DV9" s="6">
        <v>0</v>
      </c>
      <c r="DW9" s="6"/>
      <c r="DX9" s="6">
        <v>19</v>
      </c>
      <c r="DY9" s="6">
        <v>0</v>
      </c>
      <c r="DZ9" s="6">
        <v>0</v>
      </c>
      <c r="EA9" s="6">
        <v>0</v>
      </c>
      <c r="EB9" s="6">
        <v>4</v>
      </c>
      <c r="EC9" s="6">
        <v>0</v>
      </c>
      <c r="ED9" s="6">
        <v>0</v>
      </c>
      <c r="EE9" s="6">
        <v>0</v>
      </c>
      <c r="EF9" s="6">
        <v>0</v>
      </c>
      <c r="EG9" s="6">
        <v>0</v>
      </c>
      <c r="EH9" s="6">
        <v>0</v>
      </c>
      <c r="EI9" s="6">
        <v>0</v>
      </c>
      <c r="EJ9" s="6">
        <v>5</v>
      </c>
      <c r="EK9" s="6">
        <v>6</v>
      </c>
      <c r="EL9" s="6">
        <v>0</v>
      </c>
      <c r="EM9" s="6">
        <v>0</v>
      </c>
      <c r="EN9" s="6">
        <v>0</v>
      </c>
      <c r="EO9" s="6">
        <v>0</v>
      </c>
      <c r="EP9" s="6">
        <v>0</v>
      </c>
      <c r="EQ9" s="6">
        <v>0</v>
      </c>
      <c r="ER9" s="13">
        <v>0</v>
      </c>
      <c r="ES9" s="6"/>
      <c r="ET9" s="6">
        <v>0</v>
      </c>
      <c r="EU9" s="6">
        <v>3</v>
      </c>
      <c r="EV9" s="6">
        <v>0</v>
      </c>
      <c r="EW9" s="6">
        <v>0</v>
      </c>
      <c r="EX9" s="6">
        <v>0</v>
      </c>
      <c r="EY9" s="6">
        <v>0</v>
      </c>
      <c r="EZ9" s="6">
        <v>0</v>
      </c>
      <c r="FA9" s="6">
        <v>0</v>
      </c>
      <c r="FB9" s="6">
        <v>0</v>
      </c>
      <c r="FC9" s="6">
        <v>0</v>
      </c>
      <c r="FD9" s="6">
        <v>0</v>
      </c>
      <c r="FE9" s="6"/>
      <c r="FF9" s="6">
        <v>8</v>
      </c>
      <c r="FG9" s="6">
        <v>0</v>
      </c>
      <c r="FH9" s="6">
        <v>0</v>
      </c>
      <c r="FI9" s="6">
        <v>0</v>
      </c>
      <c r="FJ9" s="6"/>
      <c r="FK9" s="6">
        <v>3</v>
      </c>
      <c r="FL9" s="6">
        <v>5</v>
      </c>
      <c r="FM9" s="6"/>
      <c r="FN9" s="6">
        <v>0</v>
      </c>
      <c r="FO9" s="13">
        <v>0</v>
      </c>
      <c r="FP9" s="6">
        <v>0</v>
      </c>
      <c r="FQ9" s="6">
        <v>2</v>
      </c>
      <c r="FR9" s="6">
        <v>1</v>
      </c>
      <c r="FS9" s="6">
        <v>0</v>
      </c>
      <c r="FT9" s="6">
        <v>1</v>
      </c>
      <c r="FU9" s="6">
        <v>112</v>
      </c>
      <c r="FV9" s="6"/>
      <c r="FW9" s="6">
        <v>0</v>
      </c>
      <c r="FX9" s="6">
        <v>0</v>
      </c>
      <c r="FY9" s="6">
        <v>0</v>
      </c>
      <c r="FZ9" s="6">
        <v>1</v>
      </c>
      <c r="GA9" s="6">
        <v>0</v>
      </c>
      <c r="GB9" s="6">
        <v>0</v>
      </c>
      <c r="GC9" s="6">
        <v>8</v>
      </c>
      <c r="GD9" s="6">
        <v>0</v>
      </c>
      <c r="GE9" s="6">
        <v>0</v>
      </c>
      <c r="GF9" s="6">
        <v>0</v>
      </c>
      <c r="GG9" s="6">
        <v>0</v>
      </c>
      <c r="GH9" s="6">
        <v>0</v>
      </c>
      <c r="GI9" s="6">
        <v>0</v>
      </c>
      <c r="GJ9" s="6">
        <v>4</v>
      </c>
      <c r="GK9" s="6">
        <v>0</v>
      </c>
      <c r="GL9" s="6"/>
      <c r="GM9" s="6"/>
      <c r="GN9" s="6">
        <v>0</v>
      </c>
      <c r="GO9" s="6">
        <v>0</v>
      </c>
      <c r="GP9" s="6">
        <v>0</v>
      </c>
      <c r="GQ9" s="6">
        <v>0</v>
      </c>
      <c r="GR9" s="6">
        <v>0</v>
      </c>
      <c r="GS9" s="6">
        <v>0</v>
      </c>
      <c r="GT9" s="6">
        <v>0</v>
      </c>
      <c r="GU9" s="6"/>
      <c r="GV9" s="6">
        <v>0</v>
      </c>
      <c r="GW9" s="6">
        <v>0</v>
      </c>
      <c r="GX9" s="6">
        <v>0</v>
      </c>
      <c r="GY9" s="6">
        <v>0</v>
      </c>
      <c r="GZ9" s="6">
        <v>0</v>
      </c>
      <c r="HA9" s="6">
        <v>3</v>
      </c>
      <c r="HB9" s="6">
        <v>0</v>
      </c>
      <c r="HC9" s="6">
        <v>3</v>
      </c>
      <c r="HD9" s="6">
        <v>10</v>
      </c>
    </row>
    <row r="10" spans="1:212" x14ac:dyDescent="0.25">
      <c r="A10" s="16" t="s">
        <v>71</v>
      </c>
      <c r="B10" s="3">
        <v>36</v>
      </c>
      <c r="C10" s="3">
        <v>11.7</v>
      </c>
      <c r="D10" s="24" t="s">
        <v>311</v>
      </c>
      <c r="E10" s="10">
        <f>SUM(22/400)*100</f>
        <v>5.5</v>
      </c>
      <c r="F10" s="24" t="s">
        <v>302</v>
      </c>
      <c r="H10" s="6">
        <v>0</v>
      </c>
      <c r="I10" s="6">
        <v>0</v>
      </c>
      <c r="J10" s="6">
        <v>1</v>
      </c>
      <c r="K10" s="6">
        <v>0</v>
      </c>
      <c r="L10" s="6">
        <v>0</v>
      </c>
      <c r="M10" s="6">
        <v>8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2</v>
      </c>
      <c r="X10" s="6">
        <v>0</v>
      </c>
      <c r="Y10" s="6">
        <v>11</v>
      </c>
      <c r="Z10" s="6">
        <v>0</v>
      </c>
      <c r="AA10" s="6">
        <v>0</v>
      </c>
      <c r="AB10" s="6">
        <v>1</v>
      </c>
      <c r="AC10" s="6">
        <v>0</v>
      </c>
      <c r="AD10" s="6">
        <v>0</v>
      </c>
      <c r="AE10" s="6">
        <v>4</v>
      </c>
      <c r="AF10" s="6">
        <v>0</v>
      </c>
      <c r="AG10" s="6">
        <v>0</v>
      </c>
      <c r="AH10" s="6">
        <v>0</v>
      </c>
      <c r="AI10" s="6"/>
      <c r="AJ10" s="6"/>
      <c r="AK10" s="6">
        <v>0</v>
      </c>
      <c r="AL10" s="6">
        <v>1</v>
      </c>
      <c r="AM10" s="6">
        <v>0</v>
      </c>
      <c r="AN10" s="6">
        <v>0</v>
      </c>
      <c r="AO10" s="6">
        <v>2</v>
      </c>
      <c r="AP10" s="6">
        <v>0</v>
      </c>
      <c r="AQ10" s="6">
        <v>0</v>
      </c>
      <c r="AR10" s="6"/>
      <c r="AS10" s="6">
        <v>0</v>
      </c>
      <c r="AT10" s="6">
        <v>0</v>
      </c>
      <c r="AU10" s="6">
        <v>0</v>
      </c>
      <c r="AV10" s="6">
        <v>1</v>
      </c>
      <c r="AW10" s="6">
        <v>0</v>
      </c>
      <c r="AX10" s="6">
        <v>140</v>
      </c>
      <c r="AY10" s="6">
        <v>0</v>
      </c>
      <c r="AZ10" s="6">
        <v>1</v>
      </c>
      <c r="BA10" s="6"/>
      <c r="BB10" s="6"/>
      <c r="BC10" s="6">
        <v>0</v>
      </c>
      <c r="BD10" s="6"/>
      <c r="BE10" s="6"/>
      <c r="BF10" s="6"/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1</v>
      </c>
      <c r="BO10" s="6">
        <v>0</v>
      </c>
      <c r="BP10" s="6">
        <v>0</v>
      </c>
      <c r="BQ10" s="6">
        <v>0</v>
      </c>
      <c r="BR10" s="6">
        <v>0</v>
      </c>
      <c r="BS10" s="13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1</v>
      </c>
      <c r="CA10" s="6">
        <v>0</v>
      </c>
      <c r="CB10" s="6">
        <v>0</v>
      </c>
      <c r="CC10" s="6">
        <v>0</v>
      </c>
      <c r="CD10" s="6"/>
      <c r="CE10" s="6">
        <v>0</v>
      </c>
      <c r="CF10" s="6">
        <v>0</v>
      </c>
      <c r="CG10" s="6">
        <v>0</v>
      </c>
      <c r="CH10" s="6"/>
      <c r="CI10" s="6">
        <v>42</v>
      </c>
      <c r="CJ10" s="6">
        <v>0</v>
      </c>
      <c r="CK10" s="6">
        <v>0</v>
      </c>
      <c r="CL10" s="6">
        <v>0</v>
      </c>
      <c r="CM10" s="6"/>
      <c r="CN10" s="6">
        <v>0</v>
      </c>
      <c r="CO10" s="6">
        <v>0</v>
      </c>
      <c r="CP10" s="6">
        <v>12</v>
      </c>
      <c r="CQ10" s="6">
        <v>0</v>
      </c>
      <c r="CR10" s="6">
        <v>0</v>
      </c>
      <c r="CS10" s="6">
        <v>0</v>
      </c>
      <c r="CT10" s="6">
        <v>0</v>
      </c>
      <c r="CU10" s="6">
        <v>0</v>
      </c>
      <c r="CV10" s="6">
        <v>0</v>
      </c>
      <c r="CW10" s="6">
        <v>0</v>
      </c>
      <c r="CX10" s="6">
        <v>0</v>
      </c>
      <c r="CY10" s="6">
        <v>0</v>
      </c>
      <c r="CZ10" s="6">
        <v>0</v>
      </c>
      <c r="DA10" s="6">
        <v>0</v>
      </c>
      <c r="DB10" s="6"/>
      <c r="DC10" s="6">
        <v>0</v>
      </c>
      <c r="DD10" s="6">
        <v>1</v>
      </c>
      <c r="DE10" s="6">
        <v>1</v>
      </c>
      <c r="DF10" s="6">
        <v>0</v>
      </c>
      <c r="DG10" s="6">
        <v>1</v>
      </c>
      <c r="DH10" s="6">
        <v>0</v>
      </c>
      <c r="DI10" s="6">
        <v>0</v>
      </c>
      <c r="DJ10" s="6">
        <v>0</v>
      </c>
      <c r="DK10" s="6">
        <v>0</v>
      </c>
      <c r="DL10" s="6">
        <v>0</v>
      </c>
      <c r="DM10" s="6">
        <v>1</v>
      </c>
      <c r="DN10" s="6"/>
      <c r="DO10" s="6">
        <v>0</v>
      </c>
      <c r="DP10" s="6">
        <v>0</v>
      </c>
      <c r="DQ10" s="6">
        <v>6</v>
      </c>
      <c r="DR10" s="6">
        <v>0</v>
      </c>
      <c r="DS10" s="6">
        <v>0</v>
      </c>
      <c r="DT10" s="6"/>
      <c r="DU10" s="6">
        <v>0</v>
      </c>
      <c r="DV10" s="6">
        <v>0</v>
      </c>
      <c r="DW10" s="6"/>
      <c r="DX10" s="6">
        <v>0</v>
      </c>
      <c r="DY10" s="6">
        <v>0</v>
      </c>
      <c r="DZ10" s="6">
        <v>0</v>
      </c>
      <c r="EA10" s="6">
        <v>0</v>
      </c>
      <c r="EB10" s="6">
        <v>17</v>
      </c>
      <c r="EC10" s="6">
        <v>0</v>
      </c>
      <c r="ED10" s="6">
        <v>0</v>
      </c>
      <c r="EE10" s="6">
        <v>0</v>
      </c>
      <c r="EF10" s="6">
        <v>0</v>
      </c>
      <c r="EG10" s="6">
        <v>3</v>
      </c>
      <c r="EH10" s="6">
        <v>1</v>
      </c>
      <c r="EI10" s="6">
        <v>0</v>
      </c>
      <c r="EJ10" s="6">
        <v>0</v>
      </c>
      <c r="EK10" s="6">
        <v>0</v>
      </c>
      <c r="EL10" s="6">
        <v>0</v>
      </c>
      <c r="EM10" s="6">
        <v>2</v>
      </c>
      <c r="EN10" s="6">
        <v>0</v>
      </c>
      <c r="EO10" s="6">
        <v>1</v>
      </c>
      <c r="EP10" s="6">
        <v>0</v>
      </c>
      <c r="EQ10" s="6">
        <v>0</v>
      </c>
      <c r="ER10" s="13">
        <v>2</v>
      </c>
      <c r="ES10" s="6"/>
      <c r="ET10" s="6">
        <v>0</v>
      </c>
      <c r="EU10" s="6">
        <v>0</v>
      </c>
      <c r="EV10" s="6">
        <v>0</v>
      </c>
      <c r="EW10" s="6">
        <v>0</v>
      </c>
      <c r="EX10" s="6">
        <v>0</v>
      </c>
      <c r="EY10" s="6">
        <v>0</v>
      </c>
      <c r="EZ10" s="6">
        <v>0</v>
      </c>
      <c r="FA10" s="6">
        <v>0</v>
      </c>
      <c r="FB10" s="6">
        <v>0</v>
      </c>
      <c r="FC10" s="6">
        <v>13</v>
      </c>
      <c r="FD10" s="6">
        <v>0</v>
      </c>
      <c r="FE10" s="6"/>
      <c r="FF10" s="6">
        <v>8</v>
      </c>
      <c r="FG10" s="6">
        <v>0</v>
      </c>
      <c r="FH10" s="6">
        <v>0</v>
      </c>
      <c r="FI10" s="6">
        <v>0</v>
      </c>
      <c r="FJ10" s="6"/>
      <c r="FK10" s="6">
        <v>2</v>
      </c>
      <c r="FL10" s="6">
        <v>0</v>
      </c>
      <c r="FM10" s="6"/>
      <c r="FN10" s="6">
        <v>0</v>
      </c>
      <c r="FO10" s="13">
        <v>0</v>
      </c>
      <c r="FP10" s="6">
        <v>1</v>
      </c>
      <c r="FQ10" s="6">
        <v>0</v>
      </c>
      <c r="FR10" s="6">
        <v>0</v>
      </c>
      <c r="FS10" s="6">
        <v>0</v>
      </c>
      <c r="FT10" s="6">
        <v>0</v>
      </c>
      <c r="FU10" s="6">
        <v>7</v>
      </c>
      <c r="FV10" s="6"/>
      <c r="FW10" s="6">
        <v>0</v>
      </c>
      <c r="FX10" s="6">
        <v>0</v>
      </c>
      <c r="FY10" s="6">
        <v>0</v>
      </c>
      <c r="FZ10" s="6">
        <v>0</v>
      </c>
      <c r="GA10" s="6">
        <v>0</v>
      </c>
      <c r="GB10" s="6">
        <v>0</v>
      </c>
      <c r="GC10" s="6">
        <v>0</v>
      </c>
      <c r="GD10" s="6">
        <v>0</v>
      </c>
      <c r="GE10" s="6">
        <v>0</v>
      </c>
      <c r="GF10" s="6">
        <v>0</v>
      </c>
      <c r="GG10" s="6">
        <v>32</v>
      </c>
      <c r="GH10" s="6">
        <v>71</v>
      </c>
      <c r="GI10" s="6">
        <v>0</v>
      </c>
      <c r="GJ10" s="6">
        <v>0</v>
      </c>
      <c r="GK10" s="6">
        <v>0</v>
      </c>
      <c r="GL10" s="6"/>
      <c r="GM10" s="6"/>
      <c r="GN10" s="6">
        <v>0</v>
      </c>
      <c r="GO10" s="6">
        <v>0</v>
      </c>
      <c r="GP10" s="6">
        <v>1</v>
      </c>
      <c r="GQ10" s="6">
        <v>0</v>
      </c>
      <c r="GR10" s="6">
        <v>0</v>
      </c>
      <c r="GS10" s="6">
        <v>0</v>
      </c>
      <c r="GT10" s="6">
        <v>0</v>
      </c>
      <c r="GU10" s="6"/>
      <c r="GV10" s="6">
        <v>0</v>
      </c>
      <c r="GW10" s="6">
        <v>0</v>
      </c>
      <c r="GX10" s="6">
        <v>1</v>
      </c>
      <c r="GY10" s="6">
        <v>0</v>
      </c>
      <c r="GZ10" s="6">
        <v>0</v>
      </c>
      <c r="HA10" s="6">
        <v>0</v>
      </c>
      <c r="HB10" s="6">
        <v>0</v>
      </c>
      <c r="HC10" s="6">
        <v>0</v>
      </c>
      <c r="HD10" s="6">
        <v>0</v>
      </c>
    </row>
    <row r="11" spans="1:212" x14ac:dyDescent="0.25">
      <c r="A11" s="16" t="s">
        <v>73</v>
      </c>
      <c r="B11" s="3">
        <v>19</v>
      </c>
      <c r="C11" s="3">
        <v>14.8</v>
      </c>
      <c r="D11" s="24" t="s">
        <v>313</v>
      </c>
      <c r="E11" s="10">
        <f>SUM(19/400)*100</f>
        <v>4.75</v>
      </c>
      <c r="F11" s="24" t="s">
        <v>294</v>
      </c>
      <c r="H11" s="6">
        <v>151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3</v>
      </c>
      <c r="W11" s="6">
        <v>0</v>
      </c>
      <c r="X11" s="6">
        <v>2</v>
      </c>
      <c r="Y11" s="6">
        <v>43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/>
      <c r="AJ11" s="6"/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/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1</v>
      </c>
      <c r="AY11" s="6">
        <v>0</v>
      </c>
      <c r="AZ11" s="6">
        <v>0</v>
      </c>
      <c r="BA11" s="6"/>
      <c r="BB11" s="6"/>
      <c r="BC11" s="6">
        <v>0</v>
      </c>
      <c r="BD11" s="6"/>
      <c r="BE11" s="6"/>
      <c r="BF11" s="6"/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1</v>
      </c>
      <c r="BO11" s="6">
        <v>0</v>
      </c>
      <c r="BP11" s="6">
        <v>0</v>
      </c>
      <c r="BQ11" s="6">
        <v>0</v>
      </c>
      <c r="BR11" s="6">
        <v>0</v>
      </c>
      <c r="BS11" s="13">
        <v>0</v>
      </c>
      <c r="BT11" s="6">
        <v>0</v>
      </c>
      <c r="BU11" s="6">
        <v>0</v>
      </c>
      <c r="BV11" s="6">
        <v>0</v>
      </c>
      <c r="BW11" s="6">
        <v>0</v>
      </c>
      <c r="BX11" s="6">
        <v>0</v>
      </c>
      <c r="BY11" s="6">
        <v>0</v>
      </c>
      <c r="BZ11" s="6">
        <v>0</v>
      </c>
      <c r="CA11" s="6">
        <v>0</v>
      </c>
      <c r="CB11" s="6">
        <v>0</v>
      </c>
      <c r="CC11" s="6">
        <v>0</v>
      </c>
      <c r="CD11" s="6"/>
      <c r="CE11" s="6">
        <v>0</v>
      </c>
      <c r="CF11" s="6">
        <v>0</v>
      </c>
      <c r="CG11" s="6">
        <v>0</v>
      </c>
      <c r="CH11" s="6"/>
      <c r="CI11" s="6">
        <v>34</v>
      </c>
      <c r="CJ11" s="6">
        <v>0</v>
      </c>
      <c r="CK11" s="6">
        <v>0</v>
      </c>
      <c r="CL11" s="6">
        <v>0</v>
      </c>
      <c r="CM11" s="6"/>
      <c r="CN11" s="6">
        <v>0</v>
      </c>
      <c r="CO11" s="6">
        <v>0</v>
      </c>
      <c r="CP11" s="6">
        <v>45</v>
      </c>
      <c r="CQ11" s="6">
        <v>0</v>
      </c>
      <c r="CR11" s="6">
        <v>0</v>
      </c>
      <c r="CS11" s="6">
        <v>0</v>
      </c>
      <c r="CT11" s="6">
        <v>0</v>
      </c>
      <c r="CU11" s="6">
        <v>1</v>
      </c>
      <c r="CV11" s="6">
        <v>0</v>
      </c>
      <c r="CW11" s="6">
        <v>0</v>
      </c>
      <c r="CX11" s="6">
        <v>0</v>
      </c>
      <c r="CY11" s="6">
        <v>0</v>
      </c>
      <c r="CZ11" s="6">
        <v>0</v>
      </c>
      <c r="DA11" s="6">
        <v>0</v>
      </c>
      <c r="DB11" s="6"/>
      <c r="DC11" s="6">
        <v>0</v>
      </c>
      <c r="DD11" s="6">
        <v>0</v>
      </c>
      <c r="DE11" s="6">
        <v>2</v>
      </c>
      <c r="DF11" s="6">
        <v>0</v>
      </c>
      <c r="DG11" s="6">
        <v>0</v>
      </c>
      <c r="DH11" s="6">
        <v>0</v>
      </c>
      <c r="DI11" s="6">
        <v>0</v>
      </c>
      <c r="DJ11" s="6">
        <v>0</v>
      </c>
      <c r="DK11" s="6">
        <v>0</v>
      </c>
      <c r="DL11" s="6">
        <v>0</v>
      </c>
      <c r="DM11" s="6">
        <v>0</v>
      </c>
      <c r="DN11" s="6"/>
      <c r="DO11" s="6">
        <v>0</v>
      </c>
      <c r="DP11" s="6">
        <v>0</v>
      </c>
      <c r="DQ11" s="6">
        <v>1</v>
      </c>
      <c r="DR11" s="6">
        <v>0</v>
      </c>
      <c r="DS11" s="6">
        <v>0</v>
      </c>
      <c r="DT11" s="6"/>
      <c r="DU11" s="6">
        <v>0</v>
      </c>
      <c r="DV11" s="6">
        <v>0</v>
      </c>
      <c r="DW11" s="6"/>
      <c r="DX11" s="6">
        <v>0</v>
      </c>
      <c r="DY11" s="6">
        <v>0</v>
      </c>
      <c r="DZ11" s="6">
        <v>0</v>
      </c>
      <c r="EA11" s="6">
        <v>0</v>
      </c>
      <c r="EB11" s="6">
        <v>0</v>
      </c>
      <c r="EC11" s="6">
        <v>0</v>
      </c>
      <c r="ED11" s="6">
        <v>0</v>
      </c>
      <c r="EE11" s="6">
        <v>0</v>
      </c>
      <c r="EF11" s="6">
        <v>0</v>
      </c>
      <c r="EG11" s="6">
        <v>0</v>
      </c>
      <c r="EH11" s="6">
        <v>0</v>
      </c>
      <c r="EI11" s="6">
        <v>0</v>
      </c>
      <c r="EJ11" s="6">
        <v>0</v>
      </c>
      <c r="EK11" s="6">
        <v>21</v>
      </c>
      <c r="EL11" s="6">
        <v>0</v>
      </c>
      <c r="EM11" s="6">
        <v>0</v>
      </c>
      <c r="EN11" s="6">
        <v>0</v>
      </c>
      <c r="EO11" s="6">
        <v>0</v>
      </c>
      <c r="EP11" s="6">
        <v>0</v>
      </c>
      <c r="EQ11" s="6">
        <v>0</v>
      </c>
      <c r="ER11" s="13">
        <v>0</v>
      </c>
      <c r="ES11" s="6"/>
      <c r="ET11" s="6">
        <v>0</v>
      </c>
      <c r="EU11" s="6">
        <v>0</v>
      </c>
      <c r="EV11" s="6">
        <v>0</v>
      </c>
      <c r="EW11" s="6">
        <v>0</v>
      </c>
      <c r="EX11" s="6">
        <v>0</v>
      </c>
      <c r="EY11" s="6">
        <v>0</v>
      </c>
      <c r="EZ11" s="6">
        <v>0</v>
      </c>
      <c r="FA11" s="6">
        <v>0</v>
      </c>
      <c r="FB11" s="6">
        <v>0</v>
      </c>
      <c r="FC11" s="6">
        <v>85</v>
      </c>
      <c r="FD11" s="6">
        <v>0</v>
      </c>
      <c r="FE11" s="6"/>
      <c r="FF11" s="6">
        <v>0</v>
      </c>
      <c r="FG11" s="6">
        <v>0</v>
      </c>
      <c r="FH11" s="6">
        <v>0</v>
      </c>
      <c r="FI11" s="6">
        <v>0</v>
      </c>
      <c r="FJ11" s="6"/>
      <c r="FK11" s="6">
        <v>0</v>
      </c>
      <c r="FL11" s="6">
        <v>0</v>
      </c>
      <c r="FM11" s="6"/>
      <c r="FN11" s="6">
        <v>0</v>
      </c>
      <c r="FO11" s="13">
        <v>0</v>
      </c>
      <c r="FP11" s="6">
        <v>0</v>
      </c>
      <c r="FQ11" s="6">
        <v>0</v>
      </c>
      <c r="FR11" s="6">
        <v>0</v>
      </c>
      <c r="FS11" s="6">
        <v>0</v>
      </c>
      <c r="FT11" s="6">
        <v>0</v>
      </c>
      <c r="FU11" s="6">
        <v>2</v>
      </c>
      <c r="FV11" s="6"/>
      <c r="FW11" s="6">
        <v>0</v>
      </c>
      <c r="FX11" s="6">
        <v>0</v>
      </c>
      <c r="FY11" s="6">
        <v>0</v>
      </c>
      <c r="FZ11" s="6">
        <v>0</v>
      </c>
      <c r="GA11" s="6">
        <v>0</v>
      </c>
      <c r="GB11" s="6">
        <v>0</v>
      </c>
      <c r="GC11" s="6">
        <v>0</v>
      </c>
      <c r="GD11" s="6">
        <v>0</v>
      </c>
      <c r="GE11" s="6">
        <v>0</v>
      </c>
      <c r="GF11" s="6">
        <v>0</v>
      </c>
      <c r="GG11" s="6">
        <v>7</v>
      </c>
      <c r="GH11" s="6">
        <v>1</v>
      </c>
      <c r="GI11" s="6">
        <v>0</v>
      </c>
      <c r="GJ11" s="6">
        <v>0</v>
      </c>
      <c r="GK11" s="6">
        <v>0</v>
      </c>
      <c r="GL11" s="6"/>
      <c r="GM11" s="6"/>
      <c r="GN11" s="6">
        <v>0</v>
      </c>
      <c r="GO11" s="6">
        <v>0</v>
      </c>
      <c r="GP11" s="6">
        <v>0</v>
      </c>
      <c r="GQ11" s="6">
        <v>0</v>
      </c>
      <c r="GR11" s="6">
        <v>0</v>
      </c>
      <c r="GS11" s="6">
        <v>0</v>
      </c>
      <c r="GT11" s="6">
        <v>0</v>
      </c>
      <c r="GU11" s="6"/>
      <c r="GV11" s="6">
        <v>0</v>
      </c>
      <c r="GW11" s="6">
        <v>0</v>
      </c>
      <c r="GX11" s="6">
        <v>0</v>
      </c>
      <c r="GY11" s="6">
        <v>0</v>
      </c>
      <c r="GZ11" s="6">
        <v>0</v>
      </c>
      <c r="HA11" s="6">
        <v>0</v>
      </c>
      <c r="HB11" s="6">
        <v>0</v>
      </c>
      <c r="HC11" s="6">
        <v>0</v>
      </c>
      <c r="HD11" s="6">
        <v>0</v>
      </c>
    </row>
    <row r="12" spans="1:212" x14ac:dyDescent="0.25">
      <c r="A12" s="16" t="s">
        <v>74</v>
      </c>
      <c r="B12" s="3">
        <v>15</v>
      </c>
      <c r="C12" s="3">
        <v>16.5</v>
      </c>
      <c r="D12" s="24" t="s">
        <v>314</v>
      </c>
      <c r="E12" s="10">
        <f>SUM(15/400)*100</f>
        <v>3.75</v>
      </c>
      <c r="F12" s="24" t="s">
        <v>284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331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1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/>
      <c r="AJ12" s="6"/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/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7</v>
      </c>
      <c r="AY12" s="6">
        <v>0</v>
      </c>
      <c r="AZ12" s="6">
        <v>0</v>
      </c>
      <c r="BA12" s="6"/>
      <c r="BB12" s="6"/>
      <c r="BC12" s="6">
        <v>0</v>
      </c>
      <c r="BD12" s="6"/>
      <c r="BE12" s="6"/>
      <c r="BF12" s="6"/>
      <c r="BG12" s="6">
        <v>0</v>
      </c>
      <c r="BH12" s="6">
        <v>0</v>
      </c>
      <c r="BI12" s="6">
        <v>0</v>
      </c>
      <c r="BJ12" s="6">
        <v>0</v>
      </c>
      <c r="BK12" s="6">
        <v>4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13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25</v>
      </c>
      <c r="CB12" s="6">
        <v>0</v>
      </c>
      <c r="CC12" s="6">
        <v>3</v>
      </c>
      <c r="CD12" s="6"/>
      <c r="CE12" s="6">
        <v>0</v>
      </c>
      <c r="CF12" s="6">
        <v>0</v>
      </c>
      <c r="CG12" s="6">
        <v>0</v>
      </c>
      <c r="CH12" s="6"/>
      <c r="CI12" s="6">
        <v>0</v>
      </c>
      <c r="CJ12" s="6">
        <v>0</v>
      </c>
      <c r="CK12" s="6">
        <v>0</v>
      </c>
      <c r="CL12" s="6">
        <v>0</v>
      </c>
      <c r="CM12" s="6"/>
      <c r="CN12" s="6">
        <v>0</v>
      </c>
      <c r="CO12" s="6">
        <v>1</v>
      </c>
      <c r="CP12" s="6">
        <v>0</v>
      </c>
      <c r="CQ12" s="6">
        <v>0</v>
      </c>
      <c r="CR12" s="6">
        <v>0</v>
      </c>
      <c r="CS12" s="6">
        <v>4</v>
      </c>
      <c r="CT12" s="6">
        <v>0</v>
      </c>
      <c r="CU12" s="6">
        <v>0</v>
      </c>
      <c r="CV12" s="6">
        <v>0</v>
      </c>
      <c r="CW12" s="6">
        <v>0</v>
      </c>
      <c r="CX12" s="6">
        <v>0</v>
      </c>
      <c r="CY12" s="6">
        <v>0</v>
      </c>
      <c r="CZ12" s="6">
        <v>0</v>
      </c>
      <c r="DA12" s="6">
        <v>4</v>
      </c>
      <c r="DB12" s="6"/>
      <c r="DC12" s="6">
        <v>0</v>
      </c>
      <c r="DD12" s="6">
        <v>0</v>
      </c>
      <c r="DE12" s="6">
        <v>0</v>
      </c>
      <c r="DF12" s="6">
        <v>0</v>
      </c>
      <c r="DG12" s="6">
        <v>0</v>
      </c>
      <c r="DH12" s="6">
        <v>0</v>
      </c>
      <c r="DI12" s="6">
        <v>0</v>
      </c>
      <c r="DJ12" s="6">
        <v>0</v>
      </c>
      <c r="DK12" s="6">
        <v>0</v>
      </c>
      <c r="DL12" s="6">
        <v>0</v>
      </c>
      <c r="DM12" s="6">
        <v>0</v>
      </c>
      <c r="DN12" s="6"/>
      <c r="DO12" s="6">
        <v>0</v>
      </c>
      <c r="DP12" s="6">
        <v>0</v>
      </c>
      <c r="DQ12" s="6">
        <v>0</v>
      </c>
      <c r="DR12" s="6">
        <v>0</v>
      </c>
      <c r="DS12" s="6">
        <v>0</v>
      </c>
      <c r="DT12" s="6"/>
      <c r="DU12" s="6">
        <v>0</v>
      </c>
      <c r="DV12" s="6">
        <v>0</v>
      </c>
      <c r="DW12" s="6"/>
      <c r="DX12" s="6">
        <v>0</v>
      </c>
      <c r="DY12" s="6">
        <v>0</v>
      </c>
      <c r="DZ12" s="6">
        <v>0</v>
      </c>
      <c r="EA12" s="6">
        <v>0</v>
      </c>
      <c r="EB12" s="6">
        <v>4</v>
      </c>
      <c r="EC12" s="6">
        <v>0</v>
      </c>
      <c r="ED12" s="6">
        <v>0</v>
      </c>
      <c r="EE12" s="6">
        <v>0</v>
      </c>
      <c r="EF12" s="6">
        <v>0</v>
      </c>
      <c r="EG12" s="6">
        <v>0</v>
      </c>
      <c r="EH12" s="6">
        <v>0</v>
      </c>
      <c r="EI12" s="6">
        <v>0</v>
      </c>
      <c r="EJ12" s="6">
        <v>0</v>
      </c>
      <c r="EK12" s="6">
        <v>0</v>
      </c>
      <c r="EL12" s="6">
        <v>0</v>
      </c>
      <c r="EM12" s="6">
        <v>0</v>
      </c>
      <c r="EN12" s="6">
        <v>0</v>
      </c>
      <c r="EO12" s="6">
        <v>0</v>
      </c>
      <c r="EP12" s="6">
        <v>2</v>
      </c>
      <c r="EQ12" s="6">
        <v>0</v>
      </c>
      <c r="ER12" s="13">
        <v>0</v>
      </c>
      <c r="ES12" s="6"/>
      <c r="ET12" s="6">
        <v>0</v>
      </c>
      <c r="EU12" s="6">
        <v>0</v>
      </c>
      <c r="EV12" s="6">
        <v>0</v>
      </c>
      <c r="EW12" s="6">
        <v>0</v>
      </c>
      <c r="EX12" s="6">
        <v>0</v>
      </c>
      <c r="EY12" s="6">
        <v>0</v>
      </c>
      <c r="EZ12" s="6">
        <v>0</v>
      </c>
      <c r="FA12" s="6">
        <v>0</v>
      </c>
      <c r="FB12" s="6">
        <v>0</v>
      </c>
      <c r="FC12" s="6">
        <v>0</v>
      </c>
      <c r="FD12" s="6">
        <v>0</v>
      </c>
      <c r="FE12" s="6"/>
      <c r="FF12" s="6">
        <v>0</v>
      </c>
      <c r="FG12" s="6">
        <v>0</v>
      </c>
      <c r="FH12" s="6">
        <v>0</v>
      </c>
      <c r="FI12" s="6">
        <v>0</v>
      </c>
      <c r="FJ12" s="6"/>
      <c r="FK12" s="6">
        <v>0</v>
      </c>
      <c r="FL12" s="6">
        <v>0</v>
      </c>
      <c r="FM12" s="6"/>
      <c r="FN12" s="6">
        <v>0</v>
      </c>
      <c r="FO12" s="13">
        <v>0</v>
      </c>
      <c r="FP12" s="6">
        <v>0</v>
      </c>
      <c r="FQ12" s="6">
        <v>0</v>
      </c>
      <c r="FR12" s="6">
        <v>0</v>
      </c>
      <c r="FS12" s="6">
        <v>0</v>
      </c>
      <c r="FT12" s="6">
        <v>0</v>
      </c>
      <c r="FU12" s="6">
        <v>7</v>
      </c>
      <c r="FV12" s="6"/>
      <c r="FW12" s="6">
        <v>0</v>
      </c>
      <c r="FX12" s="6">
        <v>0</v>
      </c>
      <c r="FY12" s="6">
        <v>0</v>
      </c>
      <c r="FZ12" s="6">
        <v>0</v>
      </c>
      <c r="GA12" s="6">
        <v>0</v>
      </c>
      <c r="GB12" s="6">
        <v>2</v>
      </c>
      <c r="GC12" s="6">
        <v>0</v>
      </c>
      <c r="GD12" s="6">
        <v>0</v>
      </c>
      <c r="GE12" s="6">
        <v>0</v>
      </c>
      <c r="GF12" s="6">
        <v>0</v>
      </c>
      <c r="GG12" s="6">
        <v>5</v>
      </c>
      <c r="GH12" s="6">
        <v>0</v>
      </c>
      <c r="GI12" s="6">
        <v>0</v>
      </c>
      <c r="GJ12" s="6">
        <v>0</v>
      </c>
      <c r="GK12" s="6">
        <v>0</v>
      </c>
      <c r="GL12" s="6"/>
      <c r="GM12" s="6"/>
      <c r="GN12" s="6">
        <v>0</v>
      </c>
      <c r="GO12" s="6">
        <v>0</v>
      </c>
      <c r="GP12" s="6">
        <v>0</v>
      </c>
      <c r="GQ12" s="6">
        <v>0</v>
      </c>
      <c r="GR12" s="6">
        <v>0</v>
      </c>
      <c r="GS12" s="6">
        <v>0</v>
      </c>
      <c r="GT12" s="6">
        <v>0</v>
      </c>
      <c r="GU12" s="6"/>
      <c r="GV12" s="6">
        <v>0</v>
      </c>
      <c r="GW12" s="6">
        <v>0</v>
      </c>
      <c r="GX12" s="6">
        <v>0</v>
      </c>
      <c r="GY12" s="6">
        <v>0</v>
      </c>
      <c r="GZ12" s="6">
        <v>0</v>
      </c>
      <c r="HA12" s="6">
        <v>0</v>
      </c>
      <c r="HB12" s="6">
        <v>0</v>
      </c>
      <c r="HC12" s="6">
        <v>0</v>
      </c>
      <c r="HD12" s="6">
        <v>0</v>
      </c>
    </row>
    <row r="13" spans="1:212" x14ac:dyDescent="0.25">
      <c r="A13" s="16" t="s">
        <v>72</v>
      </c>
      <c r="B13" s="3">
        <v>23</v>
      </c>
      <c r="C13" s="3">
        <v>13.8</v>
      </c>
      <c r="D13" s="24" t="s">
        <v>312</v>
      </c>
      <c r="E13" s="10">
        <f>SUM(23/400)*100</f>
        <v>5.75</v>
      </c>
      <c r="F13" s="24" t="s">
        <v>302</v>
      </c>
      <c r="H13" s="6">
        <v>0</v>
      </c>
      <c r="I13" s="6">
        <v>0</v>
      </c>
      <c r="J13" s="6">
        <v>1</v>
      </c>
      <c r="K13" s="6">
        <v>0</v>
      </c>
      <c r="L13" s="6">
        <v>0</v>
      </c>
      <c r="M13" s="6">
        <v>20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1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/>
      <c r="AJ13" s="6"/>
      <c r="AK13" s="6">
        <v>0</v>
      </c>
      <c r="AL13" s="6">
        <v>1</v>
      </c>
      <c r="AM13" s="6">
        <v>1</v>
      </c>
      <c r="AN13" s="6">
        <v>0</v>
      </c>
      <c r="AO13" s="6">
        <v>0</v>
      </c>
      <c r="AP13" s="6">
        <v>0</v>
      </c>
      <c r="AQ13" s="6">
        <v>0</v>
      </c>
      <c r="AR13" s="6"/>
      <c r="AS13" s="6">
        <v>0</v>
      </c>
      <c r="AT13" s="6">
        <v>0</v>
      </c>
      <c r="AU13" s="6">
        <v>0</v>
      </c>
      <c r="AV13" s="6">
        <v>17</v>
      </c>
      <c r="AW13" s="6">
        <v>0</v>
      </c>
      <c r="AX13" s="6">
        <v>173</v>
      </c>
      <c r="AY13" s="6">
        <v>0</v>
      </c>
      <c r="AZ13" s="6">
        <v>0</v>
      </c>
      <c r="BA13" s="6"/>
      <c r="BB13" s="6"/>
      <c r="BC13" s="6">
        <v>0</v>
      </c>
      <c r="BD13" s="6"/>
      <c r="BE13" s="6"/>
      <c r="BF13" s="6"/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3</v>
      </c>
      <c r="BO13" s="6">
        <v>0</v>
      </c>
      <c r="BP13" s="6">
        <v>0</v>
      </c>
      <c r="BQ13" s="6">
        <v>0</v>
      </c>
      <c r="BR13" s="6">
        <v>0</v>
      </c>
      <c r="BS13" s="13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6"/>
      <c r="CE13" s="6">
        <v>0</v>
      </c>
      <c r="CF13" s="6">
        <v>0</v>
      </c>
      <c r="CG13" s="6">
        <v>0</v>
      </c>
      <c r="CH13" s="6"/>
      <c r="CI13" s="6">
        <v>16</v>
      </c>
      <c r="CJ13" s="6">
        <v>0</v>
      </c>
      <c r="CK13" s="6">
        <v>0</v>
      </c>
      <c r="CL13" s="6">
        <v>0</v>
      </c>
      <c r="CM13" s="6"/>
      <c r="CN13" s="6">
        <v>0</v>
      </c>
      <c r="CO13" s="6">
        <v>0</v>
      </c>
      <c r="CP13" s="6">
        <v>2</v>
      </c>
      <c r="CQ13" s="6">
        <v>0</v>
      </c>
      <c r="CR13" s="6">
        <v>0</v>
      </c>
      <c r="CS13" s="6">
        <v>0</v>
      </c>
      <c r="CT13" s="6">
        <v>0</v>
      </c>
      <c r="CU13" s="6">
        <v>0</v>
      </c>
      <c r="CV13" s="6">
        <v>0</v>
      </c>
      <c r="CW13" s="6">
        <v>0</v>
      </c>
      <c r="CX13" s="6">
        <v>0</v>
      </c>
      <c r="CY13" s="6">
        <v>0</v>
      </c>
      <c r="CZ13" s="6">
        <v>0</v>
      </c>
      <c r="DA13" s="6">
        <v>0</v>
      </c>
      <c r="DB13" s="6"/>
      <c r="DC13" s="6">
        <v>0</v>
      </c>
      <c r="DD13" s="6">
        <v>0</v>
      </c>
      <c r="DE13" s="6">
        <v>1</v>
      </c>
      <c r="DF13" s="6">
        <v>0</v>
      </c>
      <c r="DG13" s="6">
        <v>0</v>
      </c>
      <c r="DH13" s="6">
        <v>1</v>
      </c>
      <c r="DI13" s="6">
        <v>0</v>
      </c>
      <c r="DJ13" s="6">
        <v>0</v>
      </c>
      <c r="DK13" s="6">
        <v>0</v>
      </c>
      <c r="DL13" s="6">
        <v>0</v>
      </c>
      <c r="DM13" s="6">
        <v>0</v>
      </c>
      <c r="DN13" s="6"/>
      <c r="DO13" s="6">
        <v>0</v>
      </c>
      <c r="DP13" s="6">
        <v>0</v>
      </c>
      <c r="DQ13" s="6">
        <v>9</v>
      </c>
      <c r="DR13" s="6">
        <v>0</v>
      </c>
      <c r="DS13" s="6">
        <v>0</v>
      </c>
      <c r="DT13" s="6"/>
      <c r="DU13" s="6">
        <v>1</v>
      </c>
      <c r="DV13" s="6">
        <v>0</v>
      </c>
      <c r="DW13" s="6"/>
      <c r="DX13" s="6">
        <v>0</v>
      </c>
      <c r="DY13" s="6">
        <v>0</v>
      </c>
      <c r="DZ13" s="6">
        <v>0</v>
      </c>
      <c r="EA13" s="6">
        <v>0</v>
      </c>
      <c r="EB13" s="6">
        <v>1</v>
      </c>
      <c r="EC13" s="6">
        <v>0</v>
      </c>
      <c r="ED13" s="6">
        <v>0</v>
      </c>
      <c r="EE13" s="6">
        <v>0</v>
      </c>
      <c r="EF13" s="6">
        <v>0</v>
      </c>
      <c r="EG13" s="6">
        <v>2</v>
      </c>
      <c r="EH13" s="6">
        <v>0</v>
      </c>
      <c r="EI13" s="6">
        <v>0</v>
      </c>
      <c r="EJ13" s="6">
        <v>0</v>
      </c>
      <c r="EK13" s="6">
        <v>0</v>
      </c>
      <c r="EL13" s="6">
        <v>0</v>
      </c>
      <c r="EM13" s="6">
        <v>0</v>
      </c>
      <c r="EN13" s="6">
        <v>0</v>
      </c>
      <c r="EO13" s="6">
        <v>0</v>
      </c>
      <c r="EP13" s="6">
        <v>0</v>
      </c>
      <c r="EQ13" s="6">
        <v>0</v>
      </c>
      <c r="ER13" s="13">
        <v>0</v>
      </c>
      <c r="ES13" s="6"/>
      <c r="ET13" s="6">
        <v>0</v>
      </c>
      <c r="EU13" s="6">
        <v>0</v>
      </c>
      <c r="EV13" s="6">
        <v>0</v>
      </c>
      <c r="EW13" s="6">
        <v>0</v>
      </c>
      <c r="EX13" s="6">
        <v>0</v>
      </c>
      <c r="EY13" s="6">
        <v>0</v>
      </c>
      <c r="EZ13" s="6">
        <v>0</v>
      </c>
      <c r="FA13" s="6">
        <v>0</v>
      </c>
      <c r="FB13" s="6">
        <v>0</v>
      </c>
      <c r="FC13" s="6">
        <v>15</v>
      </c>
      <c r="FD13" s="6">
        <v>0</v>
      </c>
      <c r="FE13" s="6"/>
      <c r="FF13" s="6">
        <v>0</v>
      </c>
      <c r="FG13" s="6">
        <v>0</v>
      </c>
      <c r="FH13" s="6">
        <v>0</v>
      </c>
      <c r="FI13" s="6">
        <v>0</v>
      </c>
      <c r="FJ13" s="6"/>
      <c r="FK13" s="6">
        <v>1</v>
      </c>
      <c r="FL13" s="6">
        <v>0</v>
      </c>
      <c r="FM13" s="6"/>
      <c r="FN13" s="6">
        <v>0</v>
      </c>
      <c r="FO13" s="13">
        <v>0</v>
      </c>
      <c r="FP13" s="6">
        <v>0</v>
      </c>
      <c r="FQ13" s="6">
        <v>0</v>
      </c>
      <c r="FR13" s="6">
        <v>0</v>
      </c>
      <c r="FS13" s="6">
        <v>0</v>
      </c>
      <c r="FT13" s="6">
        <v>0</v>
      </c>
      <c r="FU13" s="6">
        <v>6</v>
      </c>
      <c r="FV13" s="6"/>
      <c r="FW13" s="6">
        <v>0</v>
      </c>
      <c r="FX13" s="6">
        <v>0</v>
      </c>
      <c r="FY13" s="6">
        <v>0</v>
      </c>
      <c r="FZ13" s="6">
        <v>0</v>
      </c>
      <c r="GA13" s="6">
        <v>0</v>
      </c>
      <c r="GB13" s="6">
        <v>0</v>
      </c>
      <c r="GC13" s="6">
        <v>0</v>
      </c>
      <c r="GD13" s="6">
        <v>0</v>
      </c>
      <c r="GE13" s="6">
        <v>0</v>
      </c>
      <c r="GF13" s="6">
        <v>0</v>
      </c>
      <c r="GG13" s="6">
        <v>116</v>
      </c>
      <c r="GH13" s="6">
        <v>11</v>
      </c>
      <c r="GI13" s="6">
        <v>0</v>
      </c>
      <c r="GJ13" s="6">
        <v>0</v>
      </c>
      <c r="GK13" s="6">
        <v>0</v>
      </c>
      <c r="GL13" s="6"/>
      <c r="GM13" s="6"/>
      <c r="GN13" s="6">
        <v>0</v>
      </c>
      <c r="GO13" s="6">
        <v>0</v>
      </c>
      <c r="GP13" s="6">
        <v>0</v>
      </c>
      <c r="GQ13" s="6">
        <v>0</v>
      </c>
      <c r="GR13" s="6">
        <v>1</v>
      </c>
      <c r="GS13" s="6">
        <v>0</v>
      </c>
      <c r="GT13" s="6">
        <v>0</v>
      </c>
      <c r="GU13" s="6"/>
      <c r="GV13" s="6">
        <v>0</v>
      </c>
      <c r="GW13" s="6">
        <v>0</v>
      </c>
      <c r="GX13" s="6">
        <v>0</v>
      </c>
      <c r="GY13" s="6">
        <v>0</v>
      </c>
      <c r="GZ13" s="6">
        <v>0</v>
      </c>
      <c r="HA13" s="6">
        <v>0</v>
      </c>
      <c r="HB13" s="6">
        <v>0</v>
      </c>
      <c r="HC13" s="6">
        <v>0</v>
      </c>
      <c r="HD13" s="6">
        <v>0</v>
      </c>
    </row>
    <row r="14" spans="1:212" x14ac:dyDescent="0.25">
      <c r="A14" s="16" t="s">
        <v>70</v>
      </c>
      <c r="B14" s="3">
        <v>22</v>
      </c>
      <c r="C14" s="3">
        <v>15.4</v>
      </c>
      <c r="D14" s="24" t="s">
        <v>314</v>
      </c>
      <c r="E14" s="10">
        <f>SUM(17/400)*100</f>
        <v>4.25</v>
      </c>
      <c r="F14" s="24" t="s">
        <v>294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163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/>
      <c r="AJ14" s="6"/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/>
      <c r="AS14" s="6">
        <v>0</v>
      </c>
      <c r="AT14" s="6">
        <v>0</v>
      </c>
      <c r="AU14" s="6">
        <v>0</v>
      </c>
      <c r="AV14" s="6">
        <v>59</v>
      </c>
      <c r="AW14" s="6">
        <v>0</v>
      </c>
      <c r="AX14" s="6">
        <v>37</v>
      </c>
      <c r="AY14" s="6">
        <v>0</v>
      </c>
      <c r="AZ14" s="6">
        <v>0</v>
      </c>
      <c r="BA14" s="6"/>
      <c r="BB14" s="6"/>
      <c r="BC14" s="6">
        <v>0</v>
      </c>
      <c r="BD14" s="6"/>
      <c r="BE14" s="6"/>
      <c r="BF14" s="6"/>
      <c r="BG14" s="6">
        <v>0</v>
      </c>
      <c r="BH14" s="6">
        <v>0</v>
      </c>
      <c r="BI14" s="6">
        <v>0</v>
      </c>
      <c r="BJ14" s="6">
        <v>0</v>
      </c>
      <c r="BK14" s="6">
        <v>1</v>
      </c>
      <c r="BL14" s="6">
        <v>0</v>
      </c>
      <c r="BM14" s="6">
        <v>0</v>
      </c>
      <c r="BN14" s="6">
        <v>14</v>
      </c>
      <c r="BO14" s="6">
        <v>0</v>
      </c>
      <c r="BP14" s="6">
        <v>0</v>
      </c>
      <c r="BQ14" s="6">
        <v>0</v>
      </c>
      <c r="BR14" s="6">
        <v>0</v>
      </c>
      <c r="BS14" s="13">
        <v>0</v>
      </c>
      <c r="BT14" s="6">
        <v>1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1</v>
      </c>
      <c r="CA14" s="6">
        <v>0</v>
      </c>
      <c r="CB14" s="6">
        <v>0</v>
      </c>
      <c r="CC14" s="6">
        <v>0</v>
      </c>
      <c r="CD14" s="6"/>
      <c r="CE14" s="6">
        <v>1</v>
      </c>
      <c r="CF14" s="6">
        <v>0</v>
      </c>
      <c r="CG14" s="6">
        <v>14</v>
      </c>
      <c r="CH14" s="6"/>
      <c r="CI14" s="6">
        <v>0</v>
      </c>
      <c r="CJ14" s="6">
        <v>0</v>
      </c>
      <c r="CK14" s="6">
        <v>0</v>
      </c>
      <c r="CL14" s="6">
        <v>0</v>
      </c>
      <c r="CM14" s="6"/>
      <c r="CN14" s="6">
        <v>0</v>
      </c>
      <c r="CO14" s="6">
        <v>0</v>
      </c>
      <c r="CP14" s="6">
        <v>0</v>
      </c>
      <c r="CQ14" s="6">
        <v>0</v>
      </c>
      <c r="CR14" s="6">
        <v>0</v>
      </c>
      <c r="CS14" s="6">
        <v>0</v>
      </c>
      <c r="CT14" s="6">
        <v>0</v>
      </c>
      <c r="CU14" s="6">
        <v>0</v>
      </c>
      <c r="CV14" s="6">
        <v>0</v>
      </c>
      <c r="CW14" s="6">
        <v>1</v>
      </c>
      <c r="CX14" s="6">
        <v>0</v>
      </c>
      <c r="CY14" s="6">
        <v>0</v>
      </c>
      <c r="CZ14" s="6">
        <v>0</v>
      </c>
      <c r="DA14" s="6">
        <v>0</v>
      </c>
      <c r="DB14" s="6"/>
      <c r="DC14" s="6">
        <v>0</v>
      </c>
      <c r="DD14" s="6">
        <v>0</v>
      </c>
      <c r="DE14" s="6">
        <v>3</v>
      </c>
      <c r="DF14" s="6">
        <v>0</v>
      </c>
      <c r="DG14" s="6">
        <v>0</v>
      </c>
      <c r="DH14" s="6">
        <v>0</v>
      </c>
      <c r="DI14" s="6">
        <v>0</v>
      </c>
      <c r="DJ14" s="6">
        <v>0</v>
      </c>
      <c r="DK14" s="6">
        <v>0</v>
      </c>
      <c r="DL14" s="6">
        <v>0</v>
      </c>
      <c r="DM14" s="6">
        <v>0</v>
      </c>
      <c r="DN14" s="6"/>
      <c r="DO14" s="6">
        <v>0</v>
      </c>
      <c r="DP14" s="6">
        <v>0</v>
      </c>
      <c r="DQ14" s="6">
        <v>2</v>
      </c>
      <c r="DR14" s="6">
        <v>0</v>
      </c>
      <c r="DS14" s="6">
        <v>0</v>
      </c>
      <c r="DT14" s="6"/>
      <c r="DU14" s="6">
        <v>3</v>
      </c>
      <c r="DV14" s="6">
        <v>0</v>
      </c>
      <c r="DW14" s="6"/>
      <c r="DX14" s="6">
        <v>0</v>
      </c>
      <c r="DY14" s="6">
        <v>0</v>
      </c>
      <c r="DZ14" s="6">
        <v>0</v>
      </c>
      <c r="EA14" s="6">
        <v>0</v>
      </c>
      <c r="EB14" s="6">
        <v>2</v>
      </c>
      <c r="EC14" s="6">
        <v>0</v>
      </c>
      <c r="ED14" s="6">
        <v>0</v>
      </c>
      <c r="EE14" s="6">
        <v>0</v>
      </c>
      <c r="EF14" s="6">
        <v>0</v>
      </c>
      <c r="EG14" s="6">
        <v>3</v>
      </c>
      <c r="EH14" s="6">
        <v>0</v>
      </c>
      <c r="EI14" s="6">
        <v>0</v>
      </c>
      <c r="EJ14" s="6">
        <v>0</v>
      </c>
      <c r="EK14" s="6">
        <v>0</v>
      </c>
      <c r="EL14" s="6">
        <v>0</v>
      </c>
      <c r="EM14" s="6">
        <v>0</v>
      </c>
      <c r="EN14" s="6">
        <v>0</v>
      </c>
      <c r="EO14" s="6">
        <v>1</v>
      </c>
      <c r="EP14" s="6">
        <v>0</v>
      </c>
      <c r="EQ14" s="6">
        <v>0</v>
      </c>
      <c r="ER14" s="13">
        <v>0</v>
      </c>
      <c r="ES14" s="6"/>
      <c r="ET14" s="6">
        <v>0</v>
      </c>
      <c r="EU14" s="6">
        <v>0</v>
      </c>
      <c r="EV14" s="6">
        <v>0</v>
      </c>
      <c r="EW14" s="6">
        <v>0</v>
      </c>
      <c r="EX14" s="6">
        <v>0</v>
      </c>
      <c r="EY14" s="6">
        <v>0</v>
      </c>
      <c r="EZ14" s="6">
        <v>0</v>
      </c>
      <c r="FA14" s="6">
        <v>0</v>
      </c>
      <c r="FB14" s="6">
        <v>0</v>
      </c>
      <c r="FC14" s="6">
        <v>0</v>
      </c>
      <c r="FD14" s="6">
        <v>0</v>
      </c>
      <c r="FE14" s="6"/>
      <c r="FF14" s="6">
        <v>0</v>
      </c>
      <c r="FG14" s="6">
        <v>0</v>
      </c>
      <c r="FH14" s="6">
        <v>0</v>
      </c>
      <c r="FI14" s="6">
        <v>0</v>
      </c>
      <c r="FJ14" s="6"/>
      <c r="FK14" s="6">
        <v>1</v>
      </c>
      <c r="FL14" s="6">
        <v>0</v>
      </c>
      <c r="FM14" s="6"/>
      <c r="FN14" s="6">
        <v>0</v>
      </c>
      <c r="FO14" s="13">
        <v>0</v>
      </c>
      <c r="FP14" s="6">
        <v>4</v>
      </c>
      <c r="FQ14" s="6">
        <v>0</v>
      </c>
      <c r="FR14" s="6">
        <v>0</v>
      </c>
      <c r="FS14" s="6">
        <v>0</v>
      </c>
      <c r="FT14" s="6">
        <v>0</v>
      </c>
      <c r="FU14" s="6">
        <v>0</v>
      </c>
      <c r="FV14" s="6"/>
      <c r="FW14" s="6">
        <v>0</v>
      </c>
      <c r="FX14" s="6">
        <v>0</v>
      </c>
      <c r="FY14" s="6">
        <v>0</v>
      </c>
      <c r="FZ14" s="6">
        <v>0</v>
      </c>
      <c r="GA14" s="6">
        <v>0</v>
      </c>
      <c r="GB14" s="6">
        <v>0</v>
      </c>
      <c r="GC14" s="6">
        <v>0</v>
      </c>
      <c r="GD14" s="6">
        <v>0</v>
      </c>
      <c r="GE14" s="6">
        <v>0</v>
      </c>
      <c r="GF14" s="6">
        <v>0</v>
      </c>
      <c r="GG14" s="6">
        <v>69</v>
      </c>
      <c r="GH14" s="6">
        <v>19</v>
      </c>
      <c r="GI14" s="6">
        <v>0</v>
      </c>
      <c r="GJ14" s="6">
        <v>0</v>
      </c>
      <c r="GK14" s="6">
        <v>0</v>
      </c>
      <c r="GL14" s="6"/>
      <c r="GM14" s="6"/>
      <c r="GN14" s="6">
        <v>0</v>
      </c>
      <c r="GO14" s="6">
        <v>0</v>
      </c>
      <c r="GP14" s="6">
        <v>1</v>
      </c>
      <c r="GQ14" s="6">
        <v>0</v>
      </c>
      <c r="GR14" s="6">
        <v>0</v>
      </c>
      <c r="GS14" s="6">
        <v>0</v>
      </c>
      <c r="GT14" s="6">
        <v>0</v>
      </c>
      <c r="GU14" s="6"/>
      <c r="GV14" s="6">
        <v>0</v>
      </c>
      <c r="GW14" s="6">
        <v>0</v>
      </c>
      <c r="GX14" s="6">
        <v>0</v>
      </c>
      <c r="GY14" s="6">
        <v>0</v>
      </c>
      <c r="GZ14" s="6">
        <v>0</v>
      </c>
      <c r="HA14" s="6">
        <v>0</v>
      </c>
      <c r="HB14" s="6">
        <v>0</v>
      </c>
      <c r="HC14" s="6">
        <v>0</v>
      </c>
      <c r="HD14" s="6">
        <v>0</v>
      </c>
    </row>
    <row r="15" spans="1:212" x14ac:dyDescent="0.25">
      <c r="A15" s="16" t="s">
        <v>75</v>
      </c>
      <c r="B15" s="3">
        <v>26</v>
      </c>
      <c r="C15" s="3">
        <v>2.2999999999999998</v>
      </c>
      <c r="D15" s="24" t="s">
        <v>307</v>
      </c>
      <c r="E15" s="10">
        <f>SUM(26/400)*100</f>
        <v>6.5</v>
      </c>
      <c r="F15" s="24" t="s">
        <v>304</v>
      </c>
      <c r="H15" s="6">
        <v>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1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2</v>
      </c>
      <c r="Y15" s="6">
        <v>0</v>
      </c>
      <c r="Z15" s="6">
        <v>0</v>
      </c>
      <c r="AA15" s="6">
        <v>0</v>
      </c>
      <c r="AB15" s="6">
        <v>1</v>
      </c>
      <c r="AC15" s="6">
        <v>0</v>
      </c>
      <c r="AD15" s="6">
        <v>0</v>
      </c>
      <c r="AE15" s="6">
        <v>26</v>
      </c>
      <c r="AF15" s="6">
        <v>59</v>
      </c>
      <c r="AG15" s="6">
        <v>0</v>
      </c>
      <c r="AH15" s="6">
        <v>0</v>
      </c>
      <c r="AI15" s="6"/>
      <c r="AJ15" s="6"/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/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2</v>
      </c>
      <c r="AY15" s="6">
        <v>0</v>
      </c>
      <c r="AZ15" s="6">
        <v>0</v>
      </c>
      <c r="BA15" s="6"/>
      <c r="BB15" s="6"/>
      <c r="BC15" s="6">
        <v>0</v>
      </c>
      <c r="BD15" s="6"/>
      <c r="BE15" s="6"/>
      <c r="BF15" s="6"/>
      <c r="BG15" s="6">
        <v>0</v>
      </c>
      <c r="BH15" s="6">
        <v>1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13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/>
      <c r="CE15" s="6">
        <v>0</v>
      </c>
      <c r="CF15" s="6">
        <v>0</v>
      </c>
      <c r="CG15" s="6">
        <v>0</v>
      </c>
      <c r="CH15" s="6"/>
      <c r="CI15" s="6">
        <v>4</v>
      </c>
      <c r="CJ15" s="6">
        <v>0</v>
      </c>
      <c r="CK15" s="6">
        <v>0</v>
      </c>
      <c r="CL15" s="6">
        <v>0</v>
      </c>
      <c r="CM15" s="6"/>
      <c r="CN15" s="6">
        <v>0</v>
      </c>
      <c r="CO15" s="6">
        <v>0</v>
      </c>
      <c r="CP15" s="6">
        <v>0</v>
      </c>
      <c r="CQ15" s="6">
        <v>0</v>
      </c>
      <c r="CR15" s="6">
        <v>0</v>
      </c>
      <c r="CS15" s="6">
        <v>0</v>
      </c>
      <c r="CT15" s="6">
        <v>0</v>
      </c>
      <c r="CU15" s="6">
        <v>0</v>
      </c>
      <c r="CV15" s="6">
        <v>0</v>
      </c>
      <c r="CW15" s="6">
        <v>0</v>
      </c>
      <c r="CX15" s="6">
        <v>0</v>
      </c>
      <c r="CY15" s="6">
        <v>0</v>
      </c>
      <c r="CZ15" s="6">
        <v>0</v>
      </c>
      <c r="DA15" s="6">
        <v>0</v>
      </c>
      <c r="DB15" s="6"/>
      <c r="DC15" s="6">
        <v>0</v>
      </c>
      <c r="DD15" s="6">
        <v>0</v>
      </c>
      <c r="DE15" s="6">
        <v>0</v>
      </c>
      <c r="DF15" s="6">
        <v>0</v>
      </c>
      <c r="DG15" s="6">
        <v>1</v>
      </c>
      <c r="DH15" s="6">
        <v>0</v>
      </c>
      <c r="DI15" s="6">
        <v>0</v>
      </c>
      <c r="DJ15" s="6">
        <v>0</v>
      </c>
      <c r="DK15" s="6">
        <v>0</v>
      </c>
      <c r="DL15" s="6">
        <v>0</v>
      </c>
      <c r="DM15" s="6">
        <v>0</v>
      </c>
      <c r="DN15" s="6"/>
      <c r="DO15" s="6">
        <v>3</v>
      </c>
      <c r="DP15" s="6">
        <v>1</v>
      </c>
      <c r="DQ15" s="6">
        <v>4</v>
      </c>
      <c r="DR15" s="6">
        <v>0</v>
      </c>
      <c r="DS15" s="6">
        <v>0</v>
      </c>
      <c r="DT15" s="6"/>
      <c r="DU15" s="6">
        <v>0</v>
      </c>
      <c r="DV15" s="6">
        <v>0</v>
      </c>
      <c r="DW15" s="6"/>
      <c r="DX15" s="6">
        <v>0</v>
      </c>
      <c r="DY15" s="6">
        <v>0</v>
      </c>
      <c r="DZ15" s="6">
        <v>0</v>
      </c>
      <c r="EA15" s="6">
        <v>1</v>
      </c>
      <c r="EB15" s="6">
        <v>7</v>
      </c>
      <c r="EC15" s="6">
        <v>0</v>
      </c>
      <c r="ED15" s="6">
        <v>0</v>
      </c>
      <c r="EE15" s="6">
        <v>0</v>
      </c>
      <c r="EF15" s="6">
        <v>0</v>
      </c>
      <c r="EG15" s="6">
        <v>5</v>
      </c>
      <c r="EH15" s="6">
        <v>1</v>
      </c>
      <c r="EI15" s="6">
        <v>0</v>
      </c>
      <c r="EJ15" s="6">
        <v>0</v>
      </c>
      <c r="EK15" s="6">
        <v>0</v>
      </c>
      <c r="EL15" s="6">
        <v>0</v>
      </c>
      <c r="EM15" s="6">
        <v>0</v>
      </c>
      <c r="EN15" s="6">
        <v>0</v>
      </c>
      <c r="EO15" s="6">
        <v>0</v>
      </c>
      <c r="EP15" s="6">
        <v>4</v>
      </c>
      <c r="EQ15" s="6">
        <v>0</v>
      </c>
      <c r="ER15" s="13">
        <v>0</v>
      </c>
      <c r="ES15" s="6"/>
      <c r="ET15" s="6">
        <v>0</v>
      </c>
      <c r="EU15" s="6">
        <v>0</v>
      </c>
      <c r="EV15" s="6">
        <v>0</v>
      </c>
      <c r="EW15" s="6">
        <v>1</v>
      </c>
      <c r="EX15" s="6">
        <v>0</v>
      </c>
      <c r="EY15" s="6">
        <v>0</v>
      </c>
      <c r="EZ15" s="6">
        <v>0</v>
      </c>
      <c r="FA15" s="6">
        <v>0</v>
      </c>
      <c r="FB15" s="6">
        <v>0</v>
      </c>
      <c r="FC15" s="6">
        <v>0</v>
      </c>
      <c r="FD15" s="6">
        <v>0</v>
      </c>
      <c r="FE15" s="6"/>
      <c r="FF15" s="6">
        <v>0</v>
      </c>
      <c r="FG15" s="6">
        <v>0</v>
      </c>
      <c r="FH15" s="6">
        <v>0</v>
      </c>
      <c r="FI15" s="6">
        <v>222</v>
      </c>
      <c r="FJ15" s="6"/>
      <c r="FK15" s="6">
        <v>3</v>
      </c>
      <c r="FL15" s="6">
        <v>0</v>
      </c>
      <c r="FM15" s="6"/>
      <c r="FN15" s="6">
        <v>0</v>
      </c>
      <c r="FO15" s="13">
        <v>0</v>
      </c>
      <c r="FP15" s="6">
        <v>0</v>
      </c>
      <c r="FQ15" s="6">
        <v>0</v>
      </c>
      <c r="FR15" s="6">
        <v>0</v>
      </c>
      <c r="FS15" s="6">
        <v>0</v>
      </c>
      <c r="FT15" s="6">
        <v>0</v>
      </c>
      <c r="FU15" s="6">
        <v>0</v>
      </c>
      <c r="FV15" s="6"/>
      <c r="FW15" s="6">
        <v>0</v>
      </c>
      <c r="FX15" s="6">
        <v>0</v>
      </c>
      <c r="FY15" s="6">
        <v>0</v>
      </c>
      <c r="FZ15" s="6">
        <v>0</v>
      </c>
      <c r="GA15" s="6">
        <v>0</v>
      </c>
      <c r="GB15" s="6">
        <v>0</v>
      </c>
      <c r="GC15" s="6">
        <v>0</v>
      </c>
      <c r="GD15" s="6">
        <v>0</v>
      </c>
      <c r="GE15" s="6">
        <v>0</v>
      </c>
      <c r="GF15" s="6">
        <v>0</v>
      </c>
      <c r="GG15" s="6">
        <v>0</v>
      </c>
      <c r="GH15" s="6">
        <v>1</v>
      </c>
      <c r="GI15" s="6">
        <v>0</v>
      </c>
      <c r="GJ15" s="6">
        <v>0</v>
      </c>
      <c r="GK15" s="6">
        <v>0</v>
      </c>
      <c r="GL15" s="6"/>
      <c r="GM15" s="6"/>
      <c r="GN15" s="6">
        <v>0</v>
      </c>
      <c r="GO15" s="6">
        <v>0</v>
      </c>
      <c r="GP15" s="6">
        <v>0</v>
      </c>
      <c r="GQ15" s="6">
        <v>0</v>
      </c>
      <c r="GR15" s="6">
        <v>0</v>
      </c>
      <c r="GS15" s="6">
        <v>0</v>
      </c>
      <c r="GT15" s="6">
        <v>0</v>
      </c>
      <c r="GU15" s="6"/>
      <c r="GV15" s="6">
        <v>0</v>
      </c>
      <c r="GW15" s="6">
        <v>0</v>
      </c>
      <c r="GX15" s="6">
        <v>44</v>
      </c>
      <c r="GY15" s="6">
        <v>0</v>
      </c>
      <c r="GZ15" s="6">
        <v>4</v>
      </c>
      <c r="HA15" s="6">
        <v>0</v>
      </c>
      <c r="HB15" s="6">
        <v>0</v>
      </c>
      <c r="HC15" s="6">
        <v>1</v>
      </c>
      <c r="HD15" s="6">
        <v>0</v>
      </c>
    </row>
    <row r="16" spans="1:212" x14ac:dyDescent="0.25">
      <c r="A16" s="14" t="s">
        <v>30</v>
      </c>
      <c r="B16" s="3">
        <v>38</v>
      </c>
      <c r="C16" s="3">
        <v>9</v>
      </c>
      <c r="D16" s="24" t="s">
        <v>310</v>
      </c>
      <c r="E16" s="10">
        <f>SUM(1/400)*100</f>
        <v>0.25</v>
      </c>
      <c r="F16" s="24" t="s">
        <v>303</v>
      </c>
      <c r="H16" s="6">
        <v>3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1</v>
      </c>
      <c r="R16" s="6">
        <v>6</v>
      </c>
      <c r="S16" s="6">
        <v>171</v>
      </c>
      <c r="T16" s="6">
        <v>0</v>
      </c>
      <c r="U16" s="6">
        <v>25</v>
      </c>
      <c r="V16" s="6">
        <v>0</v>
      </c>
      <c r="W16" s="6">
        <v>5</v>
      </c>
      <c r="X16" s="6">
        <v>4</v>
      </c>
      <c r="Y16" s="6">
        <v>38</v>
      </c>
      <c r="Z16" s="6">
        <v>0</v>
      </c>
      <c r="AA16" s="6">
        <v>0</v>
      </c>
      <c r="AB16" s="6">
        <v>6</v>
      </c>
      <c r="AC16" s="6">
        <v>0</v>
      </c>
      <c r="AD16" s="6">
        <v>0</v>
      </c>
      <c r="AE16" s="6">
        <v>1</v>
      </c>
      <c r="AF16" s="6">
        <v>0</v>
      </c>
      <c r="AG16" s="6">
        <v>0</v>
      </c>
      <c r="AH16" s="6">
        <v>0</v>
      </c>
      <c r="AI16" s="6"/>
      <c r="AJ16" s="6"/>
      <c r="AK16" s="6">
        <v>0</v>
      </c>
      <c r="AL16" s="6">
        <v>5</v>
      </c>
      <c r="AM16" s="6">
        <v>0</v>
      </c>
      <c r="AN16" s="6">
        <v>0</v>
      </c>
      <c r="AO16" s="6">
        <v>0</v>
      </c>
      <c r="AP16" s="6">
        <v>0</v>
      </c>
      <c r="AQ16" s="6">
        <v>1</v>
      </c>
      <c r="AR16" s="6"/>
      <c r="AS16" s="6">
        <v>0</v>
      </c>
      <c r="AT16" s="6">
        <v>0</v>
      </c>
      <c r="AU16" s="6">
        <v>0</v>
      </c>
      <c r="AV16" s="6">
        <v>0</v>
      </c>
      <c r="AW16" s="6">
        <v>3</v>
      </c>
      <c r="AX16" s="6">
        <v>1</v>
      </c>
      <c r="AY16" s="6">
        <v>0</v>
      </c>
      <c r="AZ16" s="6">
        <v>2</v>
      </c>
      <c r="BA16" s="6"/>
      <c r="BB16" s="6"/>
      <c r="BC16" s="6">
        <v>0</v>
      </c>
      <c r="BD16" s="6"/>
      <c r="BE16" s="6"/>
      <c r="BF16" s="6"/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13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>
        <v>0</v>
      </c>
      <c r="CD16" s="6"/>
      <c r="CE16" s="6">
        <v>0</v>
      </c>
      <c r="CF16" s="6">
        <v>3</v>
      </c>
      <c r="CG16" s="6">
        <v>0</v>
      </c>
      <c r="CH16" s="6"/>
      <c r="CI16" s="6">
        <v>12</v>
      </c>
      <c r="CJ16" s="6">
        <v>0</v>
      </c>
      <c r="CK16" s="6">
        <v>0</v>
      </c>
      <c r="CL16" s="6">
        <v>0</v>
      </c>
      <c r="CM16" s="6"/>
      <c r="CN16" s="6">
        <v>0</v>
      </c>
      <c r="CO16" s="6">
        <v>0</v>
      </c>
      <c r="CP16" s="6">
        <v>0</v>
      </c>
      <c r="CQ16" s="6">
        <v>0</v>
      </c>
      <c r="CR16" s="6">
        <v>0</v>
      </c>
      <c r="CS16" s="6">
        <v>0</v>
      </c>
      <c r="CT16" s="6">
        <v>0</v>
      </c>
      <c r="CU16" s="6">
        <v>1</v>
      </c>
      <c r="CV16" s="6">
        <v>0</v>
      </c>
      <c r="CW16" s="6">
        <v>0</v>
      </c>
      <c r="CX16" s="6">
        <v>0</v>
      </c>
      <c r="CY16" s="6">
        <v>0</v>
      </c>
      <c r="CZ16" s="6">
        <v>0</v>
      </c>
      <c r="DA16" s="6">
        <v>0</v>
      </c>
      <c r="DB16" s="6"/>
      <c r="DC16" s="6">
        <v>0</v>
      </c>
      <c r="DD16" s="6">
        <v>0</v>
      </c>
      <c r="DE16" s="6">
        <v>0</v>
      </c>
      <c r="DF16" s="6">
        <v>0</v>
      </c>
      <c r="DG16" s="6">
        <v>2</v>
      </c>
      <c r="DH16" s="6">
        <v>0</v>
      </c>
      <c r="DI16" s="6">
        <v>0</v>
      </c>
      <c r="DJ16" s="6">
        <v>0</v>
      </c>
      <c r="DK16" s="6">
        <v>0</v>
      </c>
      <c r="DL16" s="6">
        <v>0</v>
      </c>
      <c r="DM16" s="6">
        <v>2</v>
      </c>
      <c r="DN16" s="6"/>
      <c r="DO16" s="6">
        <v>0</v>
      </c>
      <c r="DP16" s="6">
        <v>0</v>
      </c>
      <c r="DQ16" s="6">
        <v>18</v>
      </c>
      <c r="DR16" s="6">
        <v>0</v>
      </c>
      <c r="DS16" s="6">
        <v>0</v>
      </c>
      <c r="DT16" s="6"/>
      <c r="DU16" s="6">
        <v>0</v>
      </c>
      <c r="DV16" s="6">
        <v>0</v>
      </c>
      <c r="DW16" s="6"/>
      <c r="DX16" s="6">
        <v>7</v>
      </c>
      <c r="DY16" s="6">
        <v>0</v>
      </c>
      <c r="DZ16" s="6">
        <v>0</v>
      </c>
      <c r="EA16" s="6">
        <v>0</v>
      </c>
      <c r="EB16" s="6">
        <v>6</v>
      </c>
      <c r="EC16" s="6">
        <v>0</v>
      </c>
      <c r="ED16" s="6">
        <v>0</v>
      </c>
      <c r="EE16" s="6">
        <v>0</v>
      </c>
      <c r="EF16" s="6">
        <v>0</v>
      </c>
      <c r="EG16" s="6">
        <v>3</v>
      </c>
      <c r="EH16" s="6">
        <v>1</v>
      </c>
      <c r="EI16" s="6">
        <v>0</v>
      </c>
      <c r="EJ16" s="6">
        <v>5</v>
      </c>
      <c r="EK16" s="6">
        <v>0</v>
      </c>
      <c r="EL16" s="6">
        <v>0</v>
      </c>
      <c r="EM16" s="6">
        <v>1</v>
      </c>
      <c r="EN16" s="6">
        <v>0</v>
      </c>
      <c r="EO16" s="6">
        <v>0</v>
      </c>
      <c r="EP16" s="6">
        <v>0</v>
      </c>
      <c r="EQ16" s="6">
        <v>0</v>
      </c>
      <c r="ER16" s="13">
        <v>0</v>
      </c>
      <c r="ES16" s="6"/>
      <c r="ET16" s="6">
        <v>0</v>
      </c>
      <c r="EU16" s="6">
        <v>0</v>
      </c>
      <c r="EV16" s="6">
        <v>0</v>
      </c>
      <c r="EW16" s="6">
        <v>0</v>
      </c>
      <c r="EX16" s="6">
        <v>0</v>
      </c>
      <c r="EY16" s="6">
        <v>1</v>
      </c>
      <c r="EZ16" s="6">
        <v>0</v>
      </c>
      <c r="FA16" s="6">
        <v>0</v>
      </c>
      <c r="FB16" s="6">
        <v>0</v>
      </c>
      <c r="FC16" s="6">
        <v>8</v>
      </c>
      <c r="FD16" s="6">
        <v>0</v>
      </c>
      <c r="FE16" s="6"/>
      <c r="FF16" s="6">
        <v>12</v>
      </c>
      <c r="FG16" s="6">
        <v>2</v>
      </c>
      <c r="FH16" s="6">
        <v>0</v>
      </c>
      <c r="FI16" s="6">
        <v>0</v>
      </c>
      <c r="FJ16" s="6"/>
      <c r="FK16" s="6">
        <v>3</v>
      </c>
      <c r="FL16" s="6">
        <v>1</v>
      </c>
      <c r="FM16" s="6"/>
      <c r="FN16" s="6">
        <v>0</v>
      </c>
      <c r="FO16" s="13">
        <v>0</v>
      </c>
      <c r="FP16" s="6">
        <v>0</v>
      </c>
      <c r="FQ16" s="6">
        <v>0</v>
      </c>
      <c r="FR16" s="6">
        <v>0</v>
      </c>
      <c r="FS16" s="6">
        <v>0</v>
      </c>
      <c r="FT16" s="6">
        <v>0</v>
      </c>
      <c r="FU16" s="6">
        <v>36</v>
      </c>
      <c r="FV16" s="6"/>
      <c r="FW16" s="6">
        <v>0</v>
      </c>
      <c r="FX16" s="6">
        <v>0</v>
      </c>
      <c r="FY16" s="6">
        <v>0</v>
      </c>
      <c r="FZ16" s="6">
        <v>0</v>
      </c>
      <c r="GA16" s="6">
        <v>1</v>
      </c>
      <c r="GB16" s="6">
        <v>0</v>
      </c>
      <c r="GC16" s="6">
        <v>0</v>
      </c>
      <c r="GD16" s="6">
        <v>1</v>
      </c>
      <c r="GE16" s="6">
        <v>0</v>
      </c>
      <c r="GF16" s="6">
        <v>0</v>
      </c>
      <c r="GG16" s="6">
        <v>0</v>
      </c>
      <c r="GH16" s="6">
        <v>0</v>
      </c>
      <c r="GI16" s="6">
        <v>0</v>
      </c>
      <c r="GJ16" s="6">
        <v>0</v>
      </c>
      <c r="GK16" s="6">
        <v>2</v>
      </c>
      <c r="GL16" s="6"/>
      <c r="GM16" s="6"/>
      <c r="GN16" s="6">
        <v>0</v>
      </c>
      <c r="GO16" s="6">
        <v>0</v>
      </c>
      <c r="GP16" s="6">
        <v>0</v>
      </c>
      <c r="GQ16" s="6">
        <v>0</v>
      </c>
      <c r="GR16" s="6">
        <v>0</v>
      </c>
      <c r="GS16" s="6">
        <v>0</v>
      </c>
      <c r="GT16" s="6">
        <v>0</v>
      </c>
      <c r="GU16" s="6"/>
      <c r="GV16" s="6">
        <v>0</v>
      </c>
      <c r="GW16" s="6">
        <v>0</v>
      </c>
      <c r="GX16" s="6">
        <v>0</v>
      </c>
      <c r="GY16" s="6">
        <v>0</v>
      </c>
      <c r="GZ16" s="6">
        <v>0</v>
      </c>
      <c r="HA16" s="6">
        <v>0</v>
      </c>
      <c r="HB16" s="6">
        <v>0</v>
      </c>
      <c r="HC16" s="6">
        <v>0</v>
      </c>
      <c r="HD16" s="6">
        <v>0</v>
      </c>
    </row>
    <row r="17" spans="1:212" x14ac:dyDescent="0.25">
      <c r="A17" s="14" t="s">
        <v>11</v>
      </c>
      <c r="B17" s="3">
        <v>32</v>
      </c>
      <c r="C17" s="3">
        <v>15.4</v>
      </c>
      <c r="D17" s="24" t="s">
        <v>314</v>
      </c>
      <c r="E17" s="10">
        <f>SUM(3/400)*100</f>
        <v>0.75</v>
      </c>
      <c r="F17" s="24" t="s">
        <v>294</v>
      </c>
      <c r="H17" s="6">
        <v>1</v>
      </c>
      <c r="I17" s="6">
        <v>0</v>
      </c>
      <c r="J17" s="6">
        <v>70</v>
      </c>
      <c r="K17" s="6">
        <v>0</v>
      </c>
      <c r="L17" s="6">
        <v>0</v>
      </c>
      <c r="M17" s="6">
        <v>143</v>
      </c>
      <c r="N17" s="6">
        <v>11</v>
      </c>
      <c r="O17" s="6">
        <v>12</v>
      </c>
      <c r="P17" s="6">
        <v>0</v>
      </c>
      <c r="Q17" s="6">
        <v>1</v>
      </c>
      <c r="R17" s="6">
        <v>0</v>
      </c>
      <c r="S17" s="6">
        <v>1</v>
      </c>
      <c r="T17" s="6">
        <v>2</v>
      </c>
      <c r="U17" s="6">
        <v>0</v>
      </c>
      <c r="V17" s="6">
        <v>0</v>
      </c>
      <c r="W17" s="6">
        <v>0</v>
      </c>
      <c r="X17" s="6">
        <v>3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2</v>
      </c>
      <c r="AH17" s="6">
        <v>0</v>
      </c>
      <c r="AI17" s="6"/>
      <c r="AJ17" s="6"/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1</v>
      </c>
      <c r="AR17" s="6"/>
      <c r="AS17" s="6">
        <v>0</v>
      </c>
      <c r="AT17" s="6">
        <v>0</v>
      </c>
      <c r="AU17" s="6">
        <v>0</v>
      </c>
      <c r="AV17" s="6">
        <v>0</v>
      </c>
      <c r="AW17" s="6">
        <v>1</v>
      </c>
      <c r="AX17" s="6">
        <v>7</v>
      </c>
      <c r="AY17" s="6">
        <v>0</v>
      </c>
      <c r="AZ17" s="6">
        <v>0</v>
      </c>
      <c r="BA17" s="6"/>
      <c r="BB17" s="6"/>
      <c r="BC17" s="6">
        <v>0</v>
      </c>
      <c r="BD17" s="6"/>
      <c r="BE17" s="6"/>
      <c r="BF17" s="6"/>
      <c r="BG17" s="6">
        <v>0</v>
      </c>
      <c r="BH17" s="6">
        <v>0</v>
      </c>
      <c r="BI17" s="6">
        <v>0</v>
      </c>
      <c r="BJ17" s="6">
        <v>0</v>
      </c>
      <c r="BK17" s="6">
        <v>8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13">
        <v>0</v>
      </c>
      <c r="BT17" s="6">
        <v>0</v>
      </c>
      <c r="BU17" s="6">
        <v>0</v>
      </c>
      <c r="BV17" s="6">
        <v>99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6"/>
      <c r="CE17" s="6">
        <v>0</v>
      </c>
      <c r="CF17" s="6">
        <v>0</v>
      </c>
      <c r="CG17" s="6">
        <v>0</v>
      </c>
      <c r="CH17" s="6"/>
      <c r="CI17" s="6">
        <v>0</v>
      </c>
      <c r="CJ17" s="6">
        <v>0</v>
      </c>
      <c r="CK17" s="6">
        <v>0</v>
      </c>
      <c r="CL17" s="6">
        <v>0</v>
      </c>
      <c r="CM17" s="6"/>
      <c r="CN17" s="6">
        <v>0</v>
      </c>
      <c r="CO17" s="6">
        <v>0</v>
      </c>
      <c r="CP17" s="6">
        <v>0</v>
      </c>
      <c r="CQ17" s="6">
        <v>0</v>
      </c>
      <c r="CR17" s="6">
        <v>0</v>
      </c>
      <c r="CS17" s="6">
        <v>0</v>
      </c>
      <c r="CT17" s="6">
        <v>0</v>
      </c>
      <c r="CU17" s="6">
        <v>1</v>
      </c>
      <c r="CV17" s="6">
        <v>0</v>
      </c>
      <c r="CW17" s="6">
        <v>0</v>
      </c>
      <c r="CX17" s="6">
        <v>0</v>
      </c>
      <c r="CY17" s="6">
        <v>0</v>
      </c>
      <c r="CZ17" s="6">
        <v>0</v>
      </c>
      <c r="DA17" s="6">
        <v>0</v>
      </c>
      <c r="DB17" s="6"/>
      <c r="DC17" s="6">
        <v>0</v>
      </c>
      <c r="DD17" s="6">
        <v>4</v>
      </c>
      <c r="DE17" s="6">
        <v>0</v>
      </c>
      <c r="DF17" s="6">
        <v>0</v>
      </c>
      <c r="DG17" s="6">
        <v>0</v>
      </c>
      <c r="DH17" s="6">
        <v>0</v>
      </c>
      <c r="DI17" s="6">
        <v>0</v>
      </c>
      <c r="DJ17" s="6">
        <v>0</v>
      </c>
      <c r="DK17" s="6">
        <v>0</v>
      </c>
      <c r="DL17" s="6">
        <v>0</v>
      </c>
      <c r="DM17" s="6">
        <v>0</v>
      </c>
      <c r="DN17" s="6"/>
      <c r="DO17" s="6">
        <v>0</v>
      </c>
      <c r="DP17" s="6">
        <v>0</v>
      </c>
      <c r="DQ17" s="6">
        <v>0</v>
      </c>
      <c r="DR17" s="6">
        <v>0</v>
      </c>
      <c r="DS17" s="6">
        <v>0</v>
      </c>
      <c r="DT17" s="6"/>
      <c r="DU17" s="6">
        <v>3</v>
      </c>
      <c r="DV17" s="6">
        <v>0</v>
      </c>
      <c r="DW17" s="6"/>
      <c r="DX17" s="6">
        <v>2</v>
      </c>
      <c r="DY17" s="6">
        <v>0</v>
      </c>
      <c r="DZ17" s="6">
        <v>0</v>
      </c>
      <c r="EA17" s="6">
        <v>0</v>
      </c>
      <c r="EB17" s="6">
        <v>0</v>
      </c>
      <c r="EC17" s="6">
        <v>0</v>
      </c>
      <c r="ED17" s="6">
        <v>0</v>
      </c>
      <c r="EE17" s="6">
        <v>0</v>
      </c>
      <c r="EF17" s="6">
        <v>1</v>
      </c>
      <c r="EG17" s="6">
        <v>0</v>
      </c>
      <c r="EH17" s="6">
        <v>0</v>
      </c>
      <c r="EI17" s="6">
        <v>0</v>
      </c>
      <c r="EJ17" s="6">
        <v>0</v>
      </c>
      <c r="EK17" s="6">
        <v>11</v>
      </c>
      <c r="EL17" s="6">
        <v>0</v>
      </c>
      <c r="EM17" s="6">
        <v>0</v>
      </c>
      <c r="EN17" s="6">
        <v>0</v>
      </c>
      <c r="EO17" s="6">
        <v>0</v>
      </c>
      <c r="EP17" s="6">
        <v>0</v>
      </c>
      <c r="EQ17" s="6">
        <v>0</v>
      </c>
      <c r="ER17" s="13">
        <v>0</v>
      </c>
      <c r="ES17" s="6"/>
      <c r="ET17" s="6">
        <v>0</v>
      </c>
      <c r="EU17" s="6">
        <v>1</v>
      </c>
      <c r="EV17" s="6">
        <v>0</v>
      </c>
      <c r="EW17" s="6">
        <v>0</v>
      </c>
      <c r="EX17" s="6">
        <v>0</v>
      </c>
      <c r="EY17" s="6">
        <v>0</v>
      </c>
      <c r="EZ17" s="6">
        <v>0</v>
      </c>
      <c r="FA17" s="6">
        <v>0</v>
      </c>
      <c r="FB17" s="6">
        <v>0</v>
      </c>
      <c r="FC17" s="6">
        <v>0</v>
      </c>
      <c r="FD17" s="6">
        <v>0</v>
      </c>
      <c r="FE17" s="6"/>
      <c r="FF17" s="6">
        <v>1</v>
      </c>
      <c r="FG17" s="6">
        <v>0</v>
      </c>
      <c r="FH17" s="6">
        <v>0</v>
      </c>
      <c r="FI17" s="6">
        <v>0</v>
      </c>
      <c r="FJ17" s="6"/>
      <c r="FK17" s="6">
        <v>0</v>
      </c>
      <c r="FL17" s="6">
        <v>1</v>
      </c>
      <c r="FM17" s="6"/>
      <c r="FN17" s="6">
        <v>0</v>
      </c>
      <c r="FO17" s="13">
        <v>0</v>
      </c>
      <c r="FP17" s="6">
        <v>0</v>
      </c>
      <c r="FQ17" s="6">
        <v>1</v>
      </c>
      <c r="FR17" s="6">
        <v>0</v>
      </c>
      <c r="FS17" s="6">
        <v>0</v>
      </c>
      <c r="FT17" s="6">
        <v>0</v>
      </c>
      <c r="FU17" s="6">
        <v>5</v>
      </c>
      <c r="FV17" s="6"/>
      <c r="FW17" s="6">
        <v>0</v>
      </c>
      <c r="FX17" s="6">
        <v>0</v>
      </c>
      <c r="FY17" s="6">
        <v>0</v>
      </c>
      <c r="FZ17" s="6">
        <v>0</v>
      </c>
      <c r="GA17" s="6">
        <v>0</v>
      </c>
      <c r="GB17" s="6">
        <v>0</v>
      </c>
      <c r="GC17" s="6">
        <v>0</v>
      </c>
      <c r="GD17" s="6">
        <v>0</v>
      </c>
      <c r="GE17" s="6">
        <v>0</v>
      </c>
      <c r="GF17" s="6">
        <v>0</v>
      </c>
      <c r="GG17" s="6">
        <v>0</v>
      </c>
      <c r="GH17" s="6">
        <v>1</v>
      </c>
      <c r="GI17" s="6">
        <v>2</v>
      </c>
      <c r="GJ17" s="6">
        <v>0</v>
      </c>
      <c r="GK17" s="6">
        <v>0</v>
      </c>
      <c r="GL17" s="6"/>
      <c r="GM17" s="6"/>
      <c r="GN17" s="6">
        <v>1</v>
      </c>
      <c r="GO17" s="6">
        <v>0</v>
      </c>
      <c r="GP17" s="6">
        <v>0</v>
      </c>
      <c r="GQ17" s="6">
        <v>0</v>
      </c>
      <c r="GR17" s="6">
        <v>0</v>
      </c>
      <c r="GS17" s="6">
        <v>2</v>
      </c>
      <c r="GT17" s="6">
        <v>0</v>
      </c>
      <c r="GU17" s="6"/>
      <c r="GV17" s="6">
        <v>0</v>
      </c>
      <c r="GW17" s="6">
        <v>0</v>
      </c>
      <c r="GX17" s="6">
        <v>0</v>
      </c>
      <c r="GY17" s="6">
        <v>0</v>
      </c>
      <c r="GZ17" s="6">
        <v>0</v>
      </c>
      <c r="HA17" s="6">
        <v>1</v>
      </c>
      <c r="HB17" s="6">
        <v>0</v>
      </c>
      <c r="HC17" s="6">
        <v>0</v>
      </c>
      <c r="HD17" s="6">
        <v>0</v>
      </c>
    </row>
    <row r="18" spans="1:212" x14ac:dyDescent="0.25">
      <c r="A18" s="14" t="s">
        <v>295</v>
      </c>
      <c r="B18" s="3">
        <v>24</v>
      </c>
      <c r="C18" s="3">
        <v>5</v>
      </c>
      <c r="D18" s="24" t="s">
        <v>308</v>
      </c>
      <c r="E18" s="10">
        <f>SUM(6/400)*100</f>
        <v>1.5</v>
      </c>
      <c r="F18" s="24" t="s">
        <v>304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53</v>
      </c>
      <c r="Y18" s="6">
        <v>12</v>
      </c>
      <c r="Z18" s="6">
        <v>0</v>
      </c>
      <c r="AA18" s="6">
        <v>0</v>
      </c>
      <c r="AB18" s="6">
        <v>45</v>
      </c>
      <c r="AC18" s="6">
        <v>0</v>
      </c>
      <c r="AD18" s="6">
        <v>0</v>
      </c>
      <c r="AE18" s="6">
        <v>12</v>
      </c>
      <c r="AF18" s="6">
        <v>0</v>
      </c>
      <c r="AG18" s="6">
        <v>0</v>
      </c>
      <c r="AH18" s="6">
        <v>0</v>
      </c>
      <c r="AI18" s="6"/>
      <c r="AJ18" s="6"/>
      <c r="AK18" s="6">
        <v>0</v>
      </c>
      <c r="AL18" s="6">
        <v>0</v>
      </c>
      <c r="AM18" s="6">
        <v>0</v>
      </c>
      <c r="AN18" s="6">
        <v>2</v>
      </c>
      <c r="AO18" s="6">
        <v>3</v>
      </c>
      <c r="AP18" s="6">
        <v>0</v>
      </c>
      <c r="AQ18" s="6">
        <v>0</v>
      </c>
      <c r="AR18" s="6"/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/>
      <c r="BB18" s="6"/>
      <c r="BC18" s="6">
        <v>1</v>
      </c>
      <c r="BD18" s="6"/>
      <c r="BE18" s="6"/>
      <c r="BF18" s="6"/>
      <c r="BG18" s="6">
        <v>4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  <c r="BS18" s="13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</v>
      </c>
      <c r="CD18" s="6"/>
      <c r="CE18" s="6">
        <v>0</v>
      </c>
      <c r="CF18" s="6">
        <v>0</v>
      </c>
      <c r="CG18" s="6">
        <v>0</v>
      </c>
      <c r="CH18" s="6"/>
      <c r="CI18" s="6">
        <v>0</v>
      </c>
      <c r="CJ18" s="6">
        <v>0</v>
      </c>
      <c r="CK18" s="6">
        <v>3</v>
      </c>
      <c r="CL18" s="6">
        <v>0</v>
      </c>
      <c r="CM18" s="6"/>
      <c r="CN18" s="6">
        <v>0</v>
      </c>
      <c r="CO18" s="6">
        <v>0</v>
      </c>
      <c r="CP18" s="6">
        <v>0</v>
      </c>
      <c r="CQ18" s="6">
        <v>0</v>
      </c>
      <c r="CR18" s="6">
        <v>0</v>
      </c>
      <c r="CS18" s="6">
        <v>0</v>
      </c>
      <c r="CT18" s="6">
        <v>0</v>
      </c>
      <c r="CU18" s="6">
        <v>0</v>
      </c>
      <c r="CV18" s="6">
        <v>0</v>
      </c>
      <c r="CW18" s="6">
        <v>0</v>
      </c>
      <c r="CX18" s="6">
        <v>0</v>
      </c>
      <c r="CY18" s="6">
        <v>0</v>
      </c>
      <c r="CZ18" s="6">
        <v>0</v>
      </c>
      <c r="DA18" s="6">
        <v>0</v>
      </c>
      <c r="DB18" s="6"/>
      <c r="DC18" s="6">
        <v>2</v>
      </c>
      <c r="DD18" s="6">
        <v>0</v>
      </c>
      <c r="DE18" s="6">
        <v>0</v>
      </c>
      <c r="DF18" s="6">
        <v>0</v>
      </c>
      <c r="DG18" s="6">
        <v>0</v>
      </c>
      <c r="DH18" s="6">
        <v>0</v>
      </c>
      <c r="DI18" s="6">
        <v>0</v>
      </c>
      <c r="DJ18" s="6">
        <v>0</v>
      </c>
      <c r="DK18" s="6">
        <v>1</v>
      </c>
      <c r="DL18" s="6">
        <v>0</v>
      </c>
      <c r="DM18" s="6">
        <v>0</v>
      </c>
      <c r="DN18" s="6"/>
      <c r="DO18" s="6">
        <v>0</v>
      </c>
      <c r="DP18" s="6">
        <v>0</v>
      </c>
      <c r="DQ18" s="6">
        <v>0</v>
      </c>
      <c r="DR18" s="6">
        <v>0</v>
      </c>
      <c r="DS18" s="6">
        <v>0</v>
      </c>
      <c r="DT18" s="6"/>
      <c r="DU18" s="6">
        <v>0</v>
      </c>
      <c r="DV18" s="6">
        <v>0</v>
      </c>
      <c r="DW18" s="6"/>
      <c r="DX18" s="6">
        <v>0</v>
      </c>
      <c r="DY18" s="6">
        <v>0</v>
      </c>
      <c r="DZ18" s="6">
        <v>15</v>
      </c>
      <c r="EA18" s="6">
        <v>0</v>
      </c>
      <c r="EB18" s="6">
        <v>0</v>
      </c>
      <c r="EC18" s="6">
        <v>0</v>
      </c>
      <c r="ED18" s="6">
        <v>0</v>
      </c>
      <c r="EE18" s="6">
        <v>0</v>
      </c>
      <c r="EF18" s="6">
        <v>0</v>
      </c>
      <c r="EG18" s="6">
        <v>0</v>
      </c>
      <c r="EH18" s="6">
        <v>0</v>
      </c>
      <c r="EI18" s="6">
        <v>0</v>
      </c>
      <c r="EJ18" s="6">
        <v>0</v>
      </c>
      <c r="EK18" s="6">
        <v>1</v>
      </c>
      <c r="EL18" s="6">
        <v>0</v>
      </c>
      <c r="EM18" s="6">
        <v>2</v>
      </c>
      <c r="EN18" s="6">
        <v>0</v>
      </c>
      <c r="EO18" s="6">
        <v>0</v>
      </c>
      <c r="EP18" s="6">
        <v>0</v>
      </c>
      <c r="EQ18" s="6">
        <v>0</v>
      </c>
      <c r="ER18" s="13">
        <v>0</v>
      </c>
      <c r="ES18" s="6"/>
      <c r="ET18" s="6">
        <v>3</v>
      </c>
      <c r="EU18" s="6">
        <v>0</v>
      </c>
      <c r="EV18" s="6">
        <v>0</v>
      </c>
      <c r="EW18" s="6">
        <v>0</v>
      </c>
      <c r="EX18" s="6">
        <v>0</v>
      </c>
      <c r="EY18" s="6">
        <v>0</v>
      </c>
      <c r="EZ18" s="6">
        <v>0</v>
      </c>
      <c r="FA18" s="6">
        <v>0</v>
      </c>
      <c r="FB18" s="6">
        <v>0</v>
      </c>
      <c r="FC18" s="6">
        <v>0</v>
      </c>
      <c r="FD18" s="6">
        <v>0</v>
      </c>
      <c r="FE18" s="6"/>
      <c r="FF18" s="6">
        <v>22</v>
      </c>
      <c r="FG18" s="6">
        <v>0</v>
      </c>
      <c r="FH18" s="6">
        <v>0</v>
      </c>
      <c r="FI18" s="6">
        <v>0</v>
      </c>
      <c r="FJ18" s="6"/>
      <c r="FK18" s="6">
        <v>1</v>
      </c>
      <c r="FL18" s="6">
        <v>1</v>
      </c>
      <c r="FM18" s="6"/>
      <c r="FN18" s="6">
        <v>0</v>
      </c>
      <c r="FO18" s="13">
        <v>194</v>
      </c>
      <c r="FP18" s="6">
        <v>0</v>
      </c>
      <c r="FQ18" s="6">
        <v>0</v>
      </c>
      <c r="FR18" s="6">
        <v>0</v>
      </c>
      <c r="FS18" s="6">
        <v>0</v>
      </c>
      <c r="FT18" s="6">
        <v>0</v>
      </c>
      <c r="FU18" s="6">
        <v>20</v>
      </c>
      <c r="FV18" s="6"/>
      <c r="FW18" s="6">
        <v>0</v>
      </c>
      <c r="FX18" s="6">
        <v>0</v>
      </c>
      <c r="FY18" s="6">
        <v>0</v>
      </c>
      <c r="FZ18" s="6">
        <v>0</v>
      </c>
      <c r="GA18" s="6">
        <v>0</v>
      </c>
      <c r="GB18" s="6">
        <v>0</v>
      </c>
      <c r="GC18" s="6">
        <v>0</v>
      </c>
      <c r="GD18" s="6">
        <v>0</v>
      </c>
      <c r="GE18" s="6">
        <v>0</v>
      </c>
      <c r="GF18" s="6">
        <v>0</v>
      </c>
      <c r="GG18" s="6">
        <v>0</v>
      </c>
      <c r="GH18" s="6">
        <v>0</v>
      </c>
      <c r="GI18" s="6">
        <v>1</v>
      </c>
      <c r="GJ18" s="6">
        <v>0</v>
      </c>
      <c r="GK18" s="6">
        <v>0</v>
      </c>
      <c r="GL18" s="6"/>
      <c r="GM18" s="6"/>
      <c r="GN18" s="6">
        <v>0</v>
      </c>
      <c r="GO18" s="6">
        <v>0</v>
      </c>
      <c r="GP18" s="6">
        <v>0</v>
      </c>
      <c r="GQ18" s="6">
        <v>0</v>
      </c>
      <c r="GR18" s="6">
        <v>0</v>
      </c>
      <c r="GS18" s="6">
        <v>0</v>
      </c>
      <c r="GT18" s="6">
        <v>1</v>
      </c>
      <c r="GU18" s="6"/>
      <c r="GV18" s="6">
        <v>0</v>
      </c>
      <c r="GW18" s="6">
        <v>0</v>
      </c>
      <c r="GX18" s="6">
        <v>0</v>
      </c>
      <c r="GY18" s="6">
        <v>0</v>
      </c>
      <c r="GZ18" s="6">
        <v>0</v>
      </c>
      <c r="HA18" s="6">
        <v>1</v>
      </c>
      <c r="HB18" s="6">
        <v>0</v>
      </c>
      <c r="HC18" s="6">
        <v>0</v>
      </c>
      <c r="HD18" s="6">
        <v>0</v>
      </c>
    </row>
    <row r="19" spans="1:212" x14ac:dyDescent="0.25">
      <c r="A19" s="14" t="s">
        <v>33</v>
      </c>
      <c r="B19" s="6">
        <v>36</v>
      </c>
      <c r="C19" s="6">
        <v>16.600000000000001</v>
      </c>
      <c r="D19" s="24" t="s">
        <v>314</v>
      </c>
      <c r="E19" s="11">
        <v>0</v>
      </c>
      <c r="F19" s="24" t="s">
        <v>302</v>
      </c>
      <c r="H19" s="6">
        <v>48</v>
      </c>
      <c r="I19" s="6">
        <v>0</v>
      </c>
      <c r="J19" s="6">
        <v>1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1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/>
      <c r="AJ19" s="6"/>
      <c r="AK19" s="6">
        <v>0</v>
      </c>
      <c r="AL19" s="6">
        <v>1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/>
      <c r="AS19" s="6">
        <v>0</v>
      </c>
      <c r="AT19" s="6">
        <v>1</v>
      </c>
      <c r="AU19" s="6">
        <v>0</v>
      </c>
      <c r="AV19" s="6">
        <v>15</v>
      </c>
      <c r="AW19" s="6">
        <v>0</v>
      </c>
      <c r="AX19" s="6">
        <v>7</v>
      </c>
      <c r="AY19" s="6">
        <v>0</v>
      </c>
      <c r="AZ19" s="6">
        <v>0</v>
      </c>
      <c r="BA19" s="6"/>
      <c r="BB19" s="6"/>
      <c r="BC19" s="6">
        <v>0</v>
      </c>
      <c r="BD19" s="6"/>
      <c r="BE19" s="6"/>
      <c r="BF19" s="6"/>
      <c r="BG19" s="6">
        <v>0</v>
      </c>
      <c r="BH19" s="6">
        <v>0</v>
      </c>
      <c r="BI19" s="6">
        <v>0</v>
      </c>
      <c r="BJ19" s="6">
        <v>1</v>
      </c>
      <c r="BK19" s="6">
        <v>0</v>
      </c>
      <c r="BL19" s="6">
        <v>0</v>
      </c>
      <c r="BM19" s="6">
        <v>0</v>
      </c>
      <c r="BN19" s="6">
        <v>1</v>
      </c>
      <c r="BO19" s="6">
        <v>0</v>
      </c>
      <c r="BP19" s="6">
        <v>0</v>
      </c>
      <c r="BQ19" s="6">
        <v>0</v>
      </c>
      <c r="BR19" s="6">
        <v>0</v>
      </c>
      <c r="BS19" s="13">
        <v>1</v>
      </c>
      <c r="BT19" s="6">
        <v>0</v>
      </c>
      <c r="BU19" s="6">
        <v>0</v>
      </c>
      <c r="BV19" s="6">
        <v>2</v>
      </c>
      <c r="BW19" s="6">
        <v>1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/>
      <c r="CE19" s="6">
        <v>0</v>
      </c>
      <c r="CF19" s="6">
        <v>0</v>
      </c>
      <c r="CG19" s="6">
        <v>0</v>
      </c>
      <c r="CH19" s="6"/>
      <c r="CI19" s="6">
        <v>3</v>
      </c>
      <c r="CJ19" s="6">
        <v>0</v>
      </c>
      <c r="CK19" s="6">
        <v>7</v>
      </c>
      <c r="CL19" s="6">
        <v>0</v>
      </c>
      <c r="CM19" s="6"/>
      <c r="CN19" s="6">
        <v>0</v>
      </c>
      <c r="CO19" s="6">
        <v>0</v>
      </c>
      <c r="CP19" s="6">
        <v>3</v>
      </c>
      <c r="CQ19" s="6">
        <v>0</v>
      </c>
      <c r="CR19" s="6">
        <v>0</v>
      </c>
      <c r="CS19" s="6">
        <v>0</v>
      </c>
      <c r="CT19" s="6">
        <v>0</v>
      </c>
      <c r="CU19" s="6">
        <v>0</v>
      </c>
      <c r="CV19" s="6">
        <v>0</v>
      </c>
      <c r="CW19" s="6">
        <v>0</v>
      </c>
      <c r="CX19" s="6">
        <v>0</v>
      </c>
      <c r="CY19" s="6">
        <v>0</v>
      </c>
      <c r="CZ19" s="6">
        <v>0</v>
      </c>
      <c r="DA19" s="6">
        <v>0</v>
      </c>
      <c r="DB19" s="6"/>
      <c r="DC19" s="6">
        <v>0</v>
      </c>
      <c r="DD19" s="6">
        <v>19</v>
      </c>
      <c r="DE19" s="6">
        <v>5</v>
      </c>
      <c r="DF19" s="6">
        <v>0</v>
      </c>
      <c r="DG19" s="6">
        <v>8</v>
      </c>
      <c r="DH19" s="6">
        <v>0</v>
      </c>
      <c r="DI19" s="6">
        <v>0</v>
      </c>
      <c r="DJ19" s="6">
        <v>0</v>
      </c>
      <c r="DK19" s="6">
        <v>0</v>
      </c>
      <c r="DL19" s="6">
        <v>0</v>
      </c>
      <c r="DM19" s="6">
        <v>0</v>
      </c>
      <c r="DN19" s="6"/>
      <c r="DO19" s="6">
        <v>0</v>
      </c>
      <c r="DP19" s="6">
        <v>0</v>
      </c>
      <c r="DQ19" s="6">
        <v>0</v>
      </c>
      <c r="DR19" s="6">
        <v>0</v>
      </c>
      <c r="DS19" s="6">
        <v>0</v>
      </c>
      <c r="DT19" s="6"/>
      <c r="DU19" s="6">
        <v>3</v>
      </c>
      <c r="DV19" s="6">
        <v>0</v>
      </c>
      <c r="DW19" s="6"/>
      <c r="DX19" s="6">
        <v>1</v>
      </c>
      <c r="DY19" s="6">
        <v>11</v>
      </c>
      <c r="DZ19" s="6">
        <v>0</v>
      </c>
      <c r="EA19" s="6">
        <v>0</v>
      </c>
      <c r="EB19" s="6">
        <v>4</v>
      </c>
      <c r="EC19" s="6">
        <v>0</v>
      </c>
      <c r="ED19" s="6">
        <v>0</v>
      </c>
      <c r="EE19" s="6">
        <v>0</v>
      </c>
      <c r="EF19" s="6">
        <v>0</v>
      </c>
      <c r="EG19" s="6">
        <v>29</v>
      </c>
      <c r="EH19" s="6">
        <v>0</v>
      </c>
      <c r="EI19" s="6">
        <v>0</v>
      </c>
      <c r="EJ19" s="6">
        <v>0</v>
      </c>
      <c r="EK19" s="6">
        <v>0</v>
      </c>
      <c r="EL19" s="6">
        <v>0</v>
      </c>
      <c r="EM19" s="6">
        <v>7</v>
      </c>
      <c r="EN19" s="6">
        <v>0</v>
      </c>
      <c r="EO19" s="6">
        <v>4</v>
      </c>
      <c r="EP19" s="6">
        <v>0</v>
      </c>
      <c r="EQ19" s="6">
        <v>0</v>
      </c>
      <c r="ER19" s="13">
        <v>6</v>
      </c>
      <c r="ES19" s="6"/>
      <c r="ET19" s="6">
        <v>0</v>
      </c>
      <c r="EU19" s="6">
        <v>0</v>
      </c>
      <c r="EV19" s="6">
        <v>0</v>
      </c>
      <c r="EW19" s="6">
        <v>0</v>
      </c>
      <c r="EX19" s="6">
        <v>0</v>
      </c>
      <c r="EY19" s="6">
        <v>0</v>
      </c>
      <c r="EZ19" s="6">
        <v>0</v>
      </c>
      <c r="FA19" s="6">
        <v>0</v>
      </c>
      <c r="FB19" s="6">
        <v>0</v>
      </c>
      <c r="FC19" s="6">
        <v>191</v>
      </c>
      <c r="FD19" s="6">
        <v>0</v>
      </c>
      <c r="FE19" s="6"/>
      <c r="FF19" s="6">
        <v>3</v>
      </c>
      <c r="FG19" s="6">
        <v>0</v>
      </c>
      <c r="FH19" s="6">
        <v>0</v>
      </c>
      <c r="FI19" s="6">
        <v>0</v>
      </c>
      <c r="FJ19" s="6"/>
      <c r="FK19" s="6">
        <v>0</v>
      </c>
      <c r="FL19" s="6">
        <v>4</v>
      </c>
      <c r="FM19" s="6"/>
      <c r="FN19" s="6">
        <v>0</v>
      </c>
      <c r="FO19" s="13">
        <v>0</v>
      </c>
      <c r="FP19" s="6">
        <v>0</v>
      </c>
      <c r="FQ19" s="6">
        <v>0</v>
      </c>
      <c r="FR19" s="6">
        <v>0</v>
      </c>
      <c r="FS19" s="6">
        <v>0</v>
      </c>
      <c r="FT19" s="6">
        <v>0</v>
      </c>
      <c r="FU19" s="6">
        <v>1</v>
      </c>
      <c r="FV19" s="6"/>
      <c r="FW19" s="6">
        <v>1</v>
      </c>
      <c r="FX19" s="6">
        <v>0</v>
      </c>
      <c r="FY19" s="6">
        <v>0</v>
      </c>
      <c r="FZ19" s="6">
        <v>0</v>
      </c>
      <c r="GA19" s="6">
        <v>2</v>
      </c>
      <c r="GB19" s="6">
        <v>0</v>
      </c>
      <c r="GC19" s="6">
        <v>0</v>
      </c>
      <c r="GD19" s="6">
        <v>0</v>
      </c>
      <c r="GE19" s="6">
        <v>0</v>
      </c>
      <c r="GF19" s="6">
        <v>0</v>
      </c>
      <c r="GG19" s="6">
        <v>0</v>
      </c>
      <c r="GH19" s="6">
        <v>2</v>
      </c>
      <c r="GI19" s="6">
        <v>1</v>
      </c>
      <c r="GJ19" s="6">
        <v>4</v>
      </c>
      <c r="GK19" s="6">
        <v>0</v>
      </c>
      <c r="GL19" s="6"/>
      <c r="GM19" s="6"/>
      <c r="GN19" s="6">
        <v>0</v>
      </c>
      <c r="GO19" s="6">
        <v>0</v>
      </c>
      <c r="GP19" s="6">
        <v>0</v>
      </c>
      <c r="GQ19" s="6">
        <v>0</v>
      </c>
      <c r="GR19" s="6">
        <v>0</v>
      </c>
      <c r="GS19" s="6">
        <v>0</v>
      </c>
      <c r="GT19" s="6">
        <v>0</v>
      </c>
      <c r="GU19" s="6"/>
      <c r="GV19" s="6">
        <v>0</v>
      </c>
      <c r="GW19" s="6">
        <v>0</v>
      </c>
      <c r="GX19" s="6">
        <v>0</v>
      </c>
      <c r="GY19" s="6">
        <v>0</v>
      </c>
      <c r="GZ19" s="6">
        <v>0</v>
      </c>
      <c r="HA19" s="6">
        <v>0</v>
      </c>
      <c r="HB19" s="6">
        <v>1</v>
      </c>
      <c r="HC19" s="6">
        <v>0</v>
      </c>
      <c r="HD19" s="6">
        <v>0</v>
      </c>
    </row>
    <row r="20" spans="1:212" x14ac:dyDescent="0.25">
      <c r="A20" s="14" t="s">
        <v>28</v>
      </c>
      <c r="B20" s="3">
        <v>18</v>
      </c>
      <c r="C20" s="3">
        <v>13.4</v>
      </c>
      <c r="D20" s="24" t="s">
        <v>312</v>
      </c>
      <c r="E20" s="10">
        <f>SUM(2/400)*100</f>
        <v>0.5</v>
      </c>
      <c r="F20" s="24" t="s">
        <v>302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2</v>
      </c>
      <c r="Y20" s="6">
        <v>0</v>
      </c>
      <c r="Z20" s="6">
        <v>0</v>
      </c>
      <c r="AA20" s="6">
        <v>0</v>
      </c>
      <c r="AB20" s="6">
        <v>25</v>
      </c>
      <c r="AC20" s="6">
        <v>0</v>
      </c>
      <c r="AD20" s="6">
        <v>0</v>
      </c>
      <c r="AE20" s="6">
        <v>1</v>
      </c>
      <c r="AF20" s="6">
        <v>0</v>
      </c>
      <c r="AG20" s="6">
        <v>0</v>
      </c>
      <c r="AH20" s="6">
        <v>0</v>
      </c>
      <c r="AI20" s="6"/>
      <c r="AJ20" s="6"/>
      <c r="AK20" s="6">
        <v>0</v>
      </c>
      <c r="AL20" s="6">
        <v>0</v>
      </c>
      <c r="AM20" s="6">
        <v>0</v>
      </c>
      <c r="AN20" s="6">
        <v>0</v>
      </c>
      <c r="AO20" s="6">
        <v>2</v>
      </c>
      <c r="AP20" s="6">
        <v>0</v>
      </c>
      <c r="AQ20" s="6">
        <v>0</v>
      </c>
      <c r="AR20" s="6"/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1</v>
      </c>
      <c r="BA20" s="6"/>
      <c r="BB20" s="6"/>
      <c r="BC20" s="6">
        <v>0</v>
      </c>
      <c r="BD20" s="6"/>
      <c r="BE20" s="6"/>
      <c r="BF20" s="6"/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13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6"/>
      <c r="CE20" s="6">
        <v>0</v>
      </c>
      <c r="CF20" s="6">
        <v>0</v>
      </c>
      <c r="CG20" s="6">
        <v>0</v>
      </c>
      <c r="CH20" s="6"/>
      <c r="CI20" s="6">
        <v>0</v>
      </c>
      <c r="CJ20" s="6">
        <v>0</v>
      </c>
      <c r="CK20" s="6">
        <v>300</v>
      </c>
      <c r="CL20" s="6">
        <v>0</v>
      </c>
      <c r="CM20" s="6"/>
      <c r="CN20" s="6">
        <v>0</v>
      </c>
      <c r="CO20" s="6">
        <v>0</v>
      </c>
      <c r="CP20" s="6">
        <v>0</v>
      </c>
      <c r="CQ20" s="6">
        <v>0</v>
      </c>
      <c r="CR20" s="6">
        <v>0</v>
      </c>
      <c r="CS20" s="6">
        <v>0</v>
      </c>
      <c r="CT20" s="6">
        <v>0</v>
      </c>
      <c r="CU20" s="6">
        <v>3</v>
      </c>
      <c r="CV20" s="6">
        <v>0</v>
      </c>
      <c r="CW20" s="6">
        <v>0</v>
      </c>
      <c r="CX20" s="6">
        <v>0</v>
      </c>
      <c r="CY20" s="6">
        <v>0</v>
      </c>
      <c r="CZ20" s="6">
        <v>0</v>
      </c>
      <c r="DA20" s="6">
        <v>0</v>
      </c>
      <c r="DB20" s="6"/>
      <c r="DC20" s="6">
        <v>0</v>
      </c>
      <c r="DD20" s="6">
        <v>0</v>
      </c>
      <c r="DE20" s="6">
        <v>0</v>
      </c>
      <c r="DF20" s="6">
        <v>0</v>
      </c>
      <c r="DG20" s="6">
        <v>0</v>
      </c>
      <c r="DH20" s="6">
        <v>0</v>
      </c>
      <c r="DI20" s="6">
        <v>0</v>
      </c>
      <c r="DJ20" s="6">
        <v>0</v>
      </c>
      <c r="DK20" s="6">
        <v>0</v>
      </c>
      <c r="DL20" s="6">
        <v>0</v>
      </c>
      <c r="DM20" s="6">
        <v>0</v>
      </c>
      <c r="DN20" s="6"/>
      <c r="DO20" s="6">
        <v>0</v>
      </c>
      <c r="DP20" s="6">
        <v>0</v>
      </c>
      <c r="DQ20" s="6">
        <v>0</v>
      </c>
      <c r="DR20" s="6">
        <v>0</v>
      </c>
      <c r="DS20" s="6">
        <v>0</v>
      </c>
      <c r="DT20" s="6"/>
      <c r="DU20" s="6">
        <v>0</v>
      </c>
      <c r="DV20" s="6">
        <v>0</v>
      </c>
      <c r="DW20" s="6"/>
      <c r="DX20" s="6">
        <v>0</v>
      </c>
      <c r="DY20" s="6">
        <v>0</v>
      </c>
      <c r="DZ20" s="6">
        <v>1</v>
      </c>
      <c r="EA20" s="6">
        <v>0</v>
      </c>
      <c r="EB20" s="6">
        <v>0</v>
      </c>
      <c r="EC20" s="6">
        <v>0</v>
      </c>
      <c r="ED20" s="6">
        <v>0</v>
      </c>
      <c r="EE20" s="6">
        <v>0</v>
      </c>
      <c r="EF20" s="6">
        <v>0</v>
      </c>
      <c r="EG20" s="6">
        <v>0</v>
      </c>
      <c r="EH20" s="6">
        <v>1</v>
      </c>
      <c r="EI20" s="6">
        <v>0</v>
      </c>
      <c r="EJ20" s="6">
        <v>0</v>
      </c>
      <c r="EK20" s="6">
        <v>0</v>
      </c>
      <c r="EL20" s="6">
        <v>2</v>
      </c>
      <c r="EM20" s="6">
        <v>0</v>
      </c>
      <c r="EN20" s="6">
        <v>0</v>
      </c>
      <c r="EO20" s="6">
        <v>0</v>
      </c>
      <c r="EP20" s="6">
        <v>0</v>
      </c>
      <c r="EQ20" s="6">
        <v>0</v>
      </c>
      <c r="ER20" s="13">
        <v>0</v>
      </c>
      <c r="ES20" s="6"/>
      <c r="ET20" s="6">
        <v>0</v>
      </c>
      <c r="EU20" s="6">
        <v>0</v>
      </c>
      <c r="EV20" s="6">
        <v>18</v>
      </c>
      <c r="EW20" s="6">
        <v>0</v>
      </c>
      <c r="EX20" s="6">
        <v>0</v>
      </c>
      <c r="EY20" s="6">
        <v>0</v>
      </c>
      <c r="EZ20" s="6">
        <v>0</v>
      </c>
      <c r="FA20" s="6">
        <v>0</v>
      </c>
      <c r="FB20" s="6">
        <v>0</v>
      </c>
      <c r="FC20" s="6">
        <v>0</v>
      </c>
      <c r="FD20" s="6">
        <v>0</v>
      </c>
      <c r="FE20" s="6"/>
      <c r="FF20" s="6">
        <v>8</v>
      </c>
      <c r="FG20" s="6">
        <v>0</v>
      </c>
      <c r="FH20" s="6">
        <v>2</v>
      </c>
      <c r="FI20" s="6">
        <v>0</v>
      </c>
      <c r="FJ20" s="6"/>
      <c r="FK20" s="6">
        <v>3</v>
      </c>
      <c r="FL20" s="6">
        <v>0</v>
      </c>
      <c r="FM20" s="6"/>
      <c r="FN20" s="6">
        <v>0</v>
      </c>
      <c r="FO20" s="13">
        <v>0</v>
      </c>
      <c r="FP20" s="6">
        <v>0</v>
      </c>
      <c r="FQ20" s="6">
        <v>1</v>
      </c>
      <c r="FR20" s="6">
        <v>0</v>
      </c>
      <c r="FS20" s="6">
        <v>0</v>
      </c>
      <c r="FT20" s="6">
        <v>0</v>
      </c>
      <c r="FU20" s="6">
        <v>16</v>
      </c>
      <c r="FV20" s="6"/>
      <c r="FW20" s="6">
        <v>0</v>
      </c>
      <c r="FX20" s="6">
        <v>0</v>
      </c>
      <c r="FY20" s="6">
        <v>0</v>
      </c>
      <c r="FZ20" s="6">
        <v>0</v>
      </c>
      <c r="GA20" s="6">
        <v>0</v>
      </c>
      <c r="GB20" s="6">
        <v>0</v>
      </c>
      <c r="GC20" s="6">
        <v>0</v>
      </c>
      <c r="GD20" s="6">
        <v>0</v>
      </c>
      <c r="GE20" s="6">
        <v>0</v>
      </c>
      <c r="GF20" s="6">
        <v>0</v>
      </c>
      <c r="GG20" s="6">
        <v>0</v>
      </c>
      <c r="GH20" s="6">
        <v>0</v>
      </c>
      <c r="GI20" s="6">
        <v>0</v>
      </c>
      <c r="GJ20" s="6">
        <v>14</v>
      </c>
      <c r="GK20" s="6">
        <v>0</v>
      </c>
      <c r="GL20" s="6"/>
      <c r="GM20" s="6"/>
      <c r="GN20" s="6">
        <v>0</v>
      </c>
      <c r="GO20" s="6">
        <v>0</v>
      </c>
      <c r="GP20" s="6">
        <v>0</v>
      </c>
      <c r="GQ20" s="6">
        <v>0</v>
      </c>
      <c r="GR20" s="6">
        <v>0</v>
      </c>
      <c r="GS20" s="6">
        <v>0</v>
      </c>
      <c r="GT20" s="6">
        <v>0</v>
      </c>
      <c r="GU20" s="6"/>
      <c r="GV20" s="6">
        <v>0</v>
      </c>
      <c r="GW20" s="6">
        <v>0</v>
      </c>
      <c r="GX20" s="6">
        <v>0</v>
      </c>
      <c r="GY20" s="6">
        <v>0</v>
      </c>
      <c r="GZ20" s="6">
        <v>0</v>
      </c>
      <c r="HA20" s="6">
        <v>0</v>
      </c>
      <c r="HB20" s="6">
        <v>0</v>
      </c>
      <c r="HC20" s="6">
        <v>0</v>
      </c>
      <c r="HD20" s="6">
        <v>0</v>
      </c>
    </row>
    <row r="21" spans="1:212" x14ac:dyDescent="0.25">
      <c r="A21" s="14" t="s">
        <v>32</v>
      </c>
      <c r="B21" s="6">
        <v>23</v>
      </c>
      <c r="C21" s="6">
        <v>13.9</v>
      </c>
      <c r="D21" s="24" t="s">
        <v>312</v>
      </c>
      <c r="E21" s="11">
        <v>0</v>
      </c>
      <c r="F21" s="24" t="s">
        <v>302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1</v>
      </c>
      <c r="U21" s="6">
        <v>3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/>
      <c r="AJ21" s="6"/>
      <c r="AK21" s="6">
        <v>2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/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1</v>
      </c>
      <c r="AY21" s="6">
        <v>0</v>
      </c>
      <c r="AZ21" s="6">
        <v>0</v>
      </c>
      <c r="BA21" s="6"/>
      <c r="BB21" s="6"/>
      <c r="BC21" s="6">
        <v>0</v>
      </c>
      <c r="BD21" s="6"/>
      <c r="BE21" s="6"/>
      <c r="BF21" s="6"/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</v>
      </c>
      <c r="BR21" s="6">
        <v>0</v>
      </c>
      <c r="BS21" s="13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1</v>
      </c>
      <c r="CA21" s="6">
        <v>0</v>
      </c>
      <c r="CB21" s="6">
        <v>0</v>
      </c>
      <c r="CC21" s="6">
        <v>0</v>
      </c>
      <c r="CD21" s="6"/>
      <c r="CE21" s="6">
        <v>0</v>
      </c>
      <c r="CF21" s="6">
        <v>0</v>
      </c>
      <c r="CG21" s="6">
        <v>0</v>
      </c>
      <c r="CH21" s="6"/>
      <c r="CI21" s="6">
        <v>17</v>
      </c>
      <c r="CJ21" s="6">
        <v>0</v>
      </c>
      <c r="CK21" s="6">
        <v>0</v>
      </c>
      <c r="CL21" s="6">
        <v>0</v>
      </c>
      <c r="CM21" s="6"/>
      <c r="CN21" s="6">
        <v>0</v>
      </c>
      <c r="CO21" s="6">
        <v>0</v>
      </c>
      <c r="CP21" s="6">
        <v>29</v>
      </c>
      <c r="CQ21" s="6">
        <v>0</v>
      </c>
      <c r="CR21" s="6">
        <v>0</v>
      </c>
      <c r="CS21" s="6">
        <v>0</v>
      </c>
      <c r="CT21" s="6">
        <v>1</v>
      </c>
      <c r="CU21" s="6">
        <v>0</v>
      </c>
      <c r="CV21" s="6">
        <v>0</v>
      </c>
      <c r="CW21" s="6">
        <v>0</v>
      </c>
      <c r="CX21" s="6">
        <v>0</v>
      </c>
      <c r="CY21" s="6">
        <v>0</v>
      </c>
      <c r="CZ21" s="6">
        <v>0</v>
      </c>
      <c r="DA21" s="6">
        <v>0</v>
      </c>
      <c r="DB21" s="6"/>
      <c r="DC21" s="6">
        <v>0</v>
      </c>
      <c r="DD21" s="6">
        <v>3</v>
      </c>
      <c r="DE21" s="6">
        <v>3</v>
      </c>
      <c r="DF21" s="6">
        <v>0</v>
      </c>
      <c r="DG21" s="6">
        <v>1</v>
      </c>
      <c r="DH21" s="6">
        <v>0</v>
      </c>
      <c r="DI21" s="6">
        <v>0</v>
      </c>
      <c r="DJ21" s="6">
        <v>0</v>
      </c>
      <c r="DK21" s="6">
        <v>0</v>
      </c>
      <c r="DL21" s="6">
        <v>0</v>
      </c>
      <c r="DM21" s="6">
        <v>0</v>
      </c>
      <c r="DN21" s="6"/>
      <c r="DO21" s="6">
        <v>5</v>
      </c>
      <c r="DP21" s="6">
        <v>0</v>
      </c>
      <c r="DQ21" s="6">
        <v>1</v>
      </c>
      <c r="DR21" s="6">
        <v>0</v>
      </c>
      <c r="DS21" s="6">
        <v>0</v>
      </c>
      <c r="DT21" s="6"/>
      <c r="DU21" s="6">
        <v>0</v>
      </c>
      <c r="DV21" s="6">
        <v>0</v>
      </c>
      <c r="DW21" s="6"/>
      <c r="DX21" s="6">
        <v>1</v>
      </c>
      <c r="DY21" s="6">
        <v>0</v>
      </c>
      <c r="DZ21" s="6">
        <v>0</v>
      </c>
      <c r="EA21" s="6">
        <v>0</v>
      </c>
      <c r="EB21" s="6">
        <v>7</v>
      </c>
      <c r="EC21" s="6">
        <v>0</v>
      </c>
      <c r="ED21" s="6">
        <v>1</v>
      </c>
      <c r="EE21" s="6">
        <v>0</v>
      </c>
      <c r="EF21" s="6">
        <v>0</v>
      </c>
      <c r="EG21" s="6">
        <v>0</v>
      </c>
      <c r="EH21" s="6">
        <v>0</v>
      </c>
      <c r="EI21" s="6">
        <v>0</v>
      </c>
      <c r="EJ21" s="6">
        <v>0</v>
      </c>
      <c r="EK21" s="6">
        <v>0</v>
      </c>
      <c r="EL21" s="6">
        <v>0</v>
      </c>
      <c r="EM21" s="6">
        <v>5</v>
      </c>
      <c r="EN21" s="6">
        <v>0</v>
      </c>
      <c r="EO21" s="6">
        <v>0</v>
      </c>
      <c r="EP21" s="6">
        <v>0</v>
      </c>
      <c r="EQ21" s="6">
        <v>0</v>
      </c>
      <c r="ER21" s="13">
        <v>0</v>
      </c>
      <c r="ES21" s="6"/>
      <c r="ET21" s="6">
        <v>0</v>
      </c>
      <c r="EU21" s="6">
        <v>0</v>
      </c>
      <c r="EV21" s="6">
        <v>0</v>
      </c>
      <c r="EW21" s="6">
        <v>0</v>
      </c>
      <c r="EX21" s="6">
        <v>0</v>
      </c>
      <c r="EY21" s="6">
        <v>0</v>
      </c>
      <c r="EZ21" s="6">
        <v>0</v>
      </c>
      <c r="FA21" s="6">
        <v>0</v>
      </c>
      <c r="FB21" s="6">
        <v>0</v>
      </c>
      <c r="FC21" s="6">
        <v>150</v>
      </c>
      <c r="FD21" s="6">
        <v>0</v>
      </c>
      <c r="FE21" s="6"/>
      <c r="FF21" s="6">
        <v>149</v>
      </c>
      <c r="FG21" s="6">
        <v>0</v>
      </c>
      <c r="FH21" s="6">
        <v>0</v>
      </c>
      <c r="FI21" s="6">
        <v>0</v>
      </c>
      <c r="FJ21" s="6"/>
      <c r="FK21" s="6">
        <v>2</v>
      </c>
      <c r="FL21" s="6">
        <v>1</v>
      </c>
      <c r="FM21" s="6"/>
      <c r="FN21" s="6">
        <v>0</v>
      </c>
      <c r="FO21" s="13">
        <v>0</v>
      </c>
      <c r="FP21" s="6">
        <v>0</v>
      </c>
      <c r="FQ21" s="6">
        <v>0</v>
      </c>
      <c r="FR21" s="6">
        <v>0</v>
      </c>
      <c r="FS21" s="6">
        <v>0</v>
      </c>
      <c r="FT21" s="6">
        <v>0</v>
      </c>
      <c r="FU21" s="6">
        <v>8</v>
      </c>
      <c r="FV21" s="6"/>
      <c r="FW21" s="6">
        <v>0</v>
      </c>
      <c r="FX21" s="6">
        <v>0</v>
      </c>
      <c r="FY21" s="6">
        <v>0</v>
      </c>
      <c r="FZ21" s="6">
        <v>0</v>
      </c>
      <c r="GA21" s="6">
        <v>0</v>
      </c>
      <c r="GB21" s="6">
        <v>0</v>
      </c>
      <c r="GC21" s="6">
        <v>0</v>
      </c>
      <c r="GD21" s="6">
        <v>0</v>
      </c>
      <c r="GE21" s="6">
        <v>0</v>
      </c>
      <c r="GF21" s="6">
        <v>0</v>
      </c>
      <c r="GG21" s="6">
        <v>0</v>
      </c>
      <c r="GH21" s="6">
        <v>8</v>
      </c>
      <c r="GI21" s="6">
        <v>0</v>
      </c>
      <c r="GJ21" s="6">
        <v>0</v>
      </c>
      <c r="GK21" s="6">
        <v>0</v>
      </c>
      <c r="GL21" s="6"/>
      <c r="GM21" s="6"/>
      <c r="GN21" s="6">
        <v>0</v>
      </c>
      <c r="GO21" s="6">
        <v>0</v>
      </c>
      <c r="GP21" s="6">
        <v>0</v>
      </c>
      <c r="GQ21" s="6">
        <v>0</v>
      </c>
      <c r="GR21" s="6">
        <v>0</v>
      </c>
      <c r="GS21" s="6">
        <v>0</v>
      </c>
      <c r="GT21" s="6">
        <v>0</v>
      </c>
      <c r="GU21" s="6"/>
      <c r="GV21" s="6">
        <v>0</v>
      </c>
      <c r="GW21" s="6">
        <v>0</v>
      </c>
      <c r="GX21" s="6">
        <v>0</v>
      </c>
      <c r="GY21" s="6">
        <v>0</v>
      </c>
      <c r="GZ21" s="6">
        <v>0</v>
      </c>
      <c r="HA21" s="6">
        <v>0</v>
      </c>
      <c r="HB21" s="6">
        <v>0</v>
      </c>
      <c r="HC21" s="6">
        <v>0</v>
      </c>
      <c r="HD21" s="6">
        <v>0</v>
      </c>
    </row>
    <row r="22" spans="1:212" x14ac:dyDescent="0.25">
      <c r="A22" s="14" t="s">
        <v>31</v>
      </c>
      <c r="B22" s="3">
        <v>36</v>
      </c>
      <c r="C22" s="3">
        <v>12.9</v>
      </c>
      <c r="D22" s="24" t="s">
        <v>312</v>
      </c>
      <c r="E22" s="10">
        <f>SUM(1/400)*100</f>
        <v>0.25</v>
      </c>
      <c r="F22" s="24" t="s">
        <v>302</v>
      </c>
      <c r="H22" s="6">
        <v>5</v>
      </c>
      <c r="I22" s="6">
        <v>0</v>
      </c>
      <c r="J22" s="6">
        <v>1</v>
      </c>
      <c r="K22" s="6">
        <v>0</v>
      </c>
      <c r="L22" s="6">
        <v>2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1</v>
      </c>
      <c r="W22" s="6">
        <v>0</v>
      </c>
      <c r="X22" s="6">
        <v>3</v>
      </c>
      <c r="Y22" s="6">
        <v>3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1</v>
      </c>
      <c r="AF22" s="6">
        <v>0</v>
      </c>
      <c r="AG22" s="6">
        <v>1</v>
      </c>
      <c r="AH22" s="6">
        <v>0</v>
      </c>
      <c r="AI22" s="6"/>
      <c r="AJ22" s="6"/>
      <c r="AK22" s="6">
        <v>0</v>
      </c>
      <c r="AL22" s="6">
        <v>2</v>
      </c>
      <c r="AM22" s="6">
        <v>0</v>
      </c>
      <c r="AN22" s="6">
        <v>1</v>
      </c>
      <c r="AO22" s="6">
        <v>1</v>
      </c>
      <c r="AP22" s="6">
        <v>0</v>
      </c>
      <c r="AQ22" s="6">
        <v>0</v>
      </c>
      <c r="AR22" s="6"/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28</v>
      </c>
      <c r="AY22" s="6">
        <v>0</v>
      </c>
      <c r="AZ22" s="6">
        <v>0</v>
      </c>
      <c r="BA22" s="6"/>
      <c r="BB22" s="6"/>
      <c r="BC22" s="6">
        <v>0</v>
      </c>
      <c r="BD22" s="6"/>
      <c r="BE22" s="6"/>
      <c r="BF22" s="6"/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13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2</v>
      </c>
      <c r="CA22" s="6">
        <v>0</v>
      </c>
      <c r="CB22" s="6">
        <v>0</v>
      </c>
      <c r="CC22" s="6">
        <v>0</v>
      </c>
      <c r="CD22" s="6"/>
      <c r="CE22" s="6">
        <v>0</v>
      </c>
      <c r="CF22" s="6">
        <v>0</v>
      </c>
      <c r="CG22" s="6">
        <v>0</v>
      </c>
      <c r="CH22" s="6"/>
      <c r="CI22" s="6">
        <v>58</v>
      </c>
      <c r="CJ22" s="6">
        <v>0</v>
      </c>
      <c r="CK22" s="6">
        <v>0</v>
      </c>
      <c r="CL22" s="6">
        <v>0</v>
      </c>
      <c r="CM22" s="6"/>
      <c r="CN22" s="6">
        <v>0</v>
      </c>
      <c r="CO22" s="6">
        <v>0</v>
      </c>
      <c r="CP22" s="6">
        <v>2</v>
      </c>
      <c r="CQ22" s="6">
        <v>0</v>
      </c>
      <c r="CR22" s="6">
        <v>0</v>
      </c>
      <c r="CS22" s="6">
        <v>0</v>
      </c>
      <c r="CT22" s="6">
        <v>0</v>
      </c>
      <c r="CU22" s="6">
        <v>0</v>
      </c>
      <c r="CV22" s="6">
        <v>0</v>
      </c>
      <c r="CW22" s="6">
        <v>0</v>
      </c>
      <c r="CX22" s="6">
        <v>0</v>
      </c>
      <c r="CY22" s="6">
        <v>0</v>
      </c>
      <c r="CZ22" s="6">
        <v>0</v>
      </c>
      <c r="DA22" s="6">
        <v>0</v>
      </c>
      <c r="DB22" s="6"/>
      <c r="DC22" s="6">
        <v>0</v>
      </c>
      <c r="DD22" s="6">
        <v>0</v>
      </c>
      <c r="DE22" s="6">
        <v>3</v>
      </c>
      <c r="DF22" s="6">
        <v>0</v>
      </c>
      <c r="DG22" s="6">
        <v>1</v>
      </c>
      <c r="DH22" s="6">
        <v>0</v>
      </c>
      <c r="DI22" s="6">
        <v>0</v>
      </c>
      <c r="DJ22" s="6">
        <v>0</v>
      </c>
      <c r="DK22" s="6">
        <v>0</v>
      </c>
      <c r="DL22" s="6">
        <v>0</v>
      </c>
      <c r="DM22" s="6">
        <v>0</v>
      </c>
      <c r="DN22" s="6"/>
      <c r="DO22" s="6">
        <v>0</v>
      </c>
      <c r="DP22" s="6">
        <v>0</v>
      </c>
      <c r="DQ22" s="6">
        <v>20</v>
      </c>
      <c r="DR22" s="6">
        <v>0</v>
      </c>
      <c r="DS22" s="6">
        <v>0</v>
      </c>
      <c r="DT22" s="6"/>
      <c r="DU22" s="6">
        <v>1</v>
      </c>
      <c r="DV22" s="6">
        <v>0</v>
      </c>
      <c r="DW22" s="6"/>
      <c r="DX22" s="6">
        <v>0</v>
      </c>
      <c r="DY22" s="6">
        <v>1</v>
      </c>
      <c r="DZ22" s="6">
        <v>0</v>
      </c>
      <c r="EA22" s="6">
        <v>0</v>
      </c>
      <c r="EB22" s="6">
        <v>17</v>
      </c>
      <c r="EC22" s="6">
        <v>0</v>
      </c>
      <c r="ED22" s="6">
        <v>1</v>
      </c>
      <c r="EE22" s="6">
        <v>0</v>
      </c>
      <c r="EF22" s="6">
        <v>4</v>
      </c>
      <c r="EG22" s="6">
        <v>2</v>
      </c>
      <c r="EH22" s="6">
        <v>1</v>
      </c>
      <c r="EI22" s="6">
        <v>0</v>
      </c>
      <c r="EJ22" s="6">
        <v>0</v>
      </c>
      <c r="EK22" s="6">
        <v>0</v>
      </c>
      <c r="EL22" s="6">
        <v>0</v>
      </c>
      <c r="EM22" s="6">
        <v>1</v>
      </c>
      <c r="EN22" s="6">
        <v>0</v>
      </c>
      <c r="EO22" s="6">
        <v>0</v>
      </c>
      <c r="EP22" s="6">
        <v>0</v>
      </c>
      <c r="EQ22" s="6">
        <v>0</v>
      </c>
      <c r="ER22" s="13">
        <v>0</v>
      </c>
      <c r="ES22" s="6"/>
      <c r="ET22" s="6">
        <v>0</v>
      </c>
      <c r="EU22" s="6">
        <v>0</v>
      </c>
      <c r="EV22" s="6">
        <v>0</v>
      </c>
      <c r="EW22" s="6">
        <v>0</v>
      </c>
      <c r="EX22" s="6">
        <v>0</v>
      </c>
      <c r="EY22" s="6">
        <v>0</v>
      </c>
      <c r="EZ22" s="6">
        <v>0</v>
      </c>
      <c r="FA22" s="6">
        <v>0</v>
      </c>
      <c r="FB22" s="6">
        <v>0</v>
      </c>
      <c r="FC22" s="6">
        <v>61</v>
      </c>
      <c r="FD22" s="6">
        <v>0</v>
      </c>
      <c r="FE22" s="6"/>
      <c r="FF22" s="6">
        <v>3</v>
      </c>
      <c r="FG22" s="6">
        <v>0</v>
      </c>
      <c r="FH22" s="6">
        <v>0</v>
      </c>
      <c r="FI22" s="6">
        <v>0</v>
      </c>
      <c r="FJ22" s="6"/>
      <c r="FK22" s="6">
        <v>4</v>
      </c>
      <c r="FL22" s="6">
        <v>122</v>
      </c>
      <c r="FM22" s="6"/>
      <c r="FN22" s="6">
        <v>0</v>
      </c>
      <c r="FO22" s="13">
        <v>0</v>
      </c>
      <c r="FP22" s="6">
        <v>0</v>
      </c>
      <c r="FQ22" s="6">
        <v>0</v>
      </c>
      <c r="FR22" s="6">
        <v>0</v>
      </c>
      <c r="FS22" s="6">
        <v>0</v>
      </c>
      <c r="FT22" s="6">
        <v>0</v>
      </c>
      <c r="FU22" s="6">
        <v>0</v>
      </c>
      <c r="FV22" s="6"/>
      <c r="FW22" s="6">
        <v>0</v>
      </c>
      <c r="FX22" s="6">
        <v>0</v>
      </c>
      <c r="FY22" s="6">
        <v>0</v>
      </c>
      <c r="FZ22" s="6">
        <v>0</v>
      </c>
      <c r="GA22" s="6">
        <v>1</v>
      </c>
      <c r="GB22" s="6">
        <v>0</v>
      </c>
      <c r="GC22" s="6">
        <v>0</v>
      </c>
      <c r="GD22" s="6">
        <v>0</v>
      </c>
      <c r="GE22" s="6">
        <v>0</v>
      </c>
      <c r="GF22" s="6">
        <v>0</v>
      </c>
      <c r="GG22" s="6">
        <v>7</v>
      </c>
      <c r="GH22" s="6">
        <v>36</v>
      </c>
      <c r="GI22" s="6">
        <v>0</v>
      </c>
      <c r="GJ22" s="6">
        <v>0</v>
      </c>
      <c r="GK22" s="6">
        <v>0</v>
      </c>
      <c r="GL22" s="6"/>
      <c r="GM22" s="6"/>
      <c r="GN22" s="6">
        <v>0</v>
      </c>
      <c r="GO22" s="6">
        <v>0</v>
      </c>
      <c r="GP22" s="6">
        <v>0</v>
      </c>
      <c r="GQ22" s="6">
        <v>0</v>
      </c>
      <c r="GR22" s="6">
        <v>0</v>
      </c>
      <c r="GS22" s="6">
        <v>0</v>
      </c>
      <c r="GT22" s="6">
        <v>0</v>
      </c>
      <c r="GU22" s="6"/>
      <c r="GV22" s="6">
        <v>0</v>
      </c>
      <c r="GW22" s="6">
        <v>0</v>
      </c>
      <c r="GX22" s="6">
        <v>2</v>
      </c>
      <c r="GY22" s="6">
        <v>0</v>
      </c>
      <c r="GZ22" s="6">
        <v>0</v>
      </c>
      <c r="HA22" s="6">
        <v>1</v>
      </c>
      <c r="HB22" s="6">
        <v>0</v>
      </c>
      <c r="HC22" s="6">
        <v>0</v>
      </c>
      <c r="HD22" s="6">
        <v>0</v>
      </c>
    </row>
    <row r="23" spans="1:212" x14ac:dyDescent="0.25">
      <c r="A23" s="14" t="s">
        <v>29</v>
      </c>
      <c r="B23" s="3">
        <v>18</v>
      </c>
      <c r="C23" s="3">
        <v>12.7</v>
      </c>
      <c r="D23" s="24" t="s">
        <v>312</v>
      </c>
      <c r="E23" s="10">
        <v>0</v>
      </c>
      <c r="F23" s="24" t="s">
        <v>302</v>
      </c>
      <c r="H23" s="6">
        <v>2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1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25</v>
      </c>
      <c r="AE23" s="6">
        <v>0</v>
      </c>
      <c r="AF23" s="6">
        <v>0</v>
      </c>
      <c r="AG23" s="6">
        <v>0</v>
      </c>
      <c r="AH23" s="6">
        <v>0</v>
      </c>
      <c r="AI23" s="6"/>
      <c r="AJ23" s="6"/>
      <c r="AK23" s="6">
        <v>0</v>
      </c>
      <c r="AL23" s="6">
        <v>0</v>
      </c>
      <c r="AM23" s="6">
        <v>1</v>
      </c>
      <c r="AN23" s="6">
        <v>0</v>
      </c>
      <c r="AO23" s="6">
        <v>0</v>
      </c>
      <c r="AP23" s="6">
        <v>0</v>
      </c>
      <c r="AQ23" s="6">
        <v>0</v>
      </c>
      <c r="AR23" s="6"/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/>
      <c r="BB23" s="6"/>
      <c r="BC23" s="6">
        <v>0</v>
      </c>
      <c r="BD23" s="6"/>
      <c r="BE23" s="6"/>
      <c r="BF23" s="6"/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6">
        <v>1</v>
      </c>
      <c r="BN23" s="6">
        <v>13</v>
      </c>
      <c r="BO23" s="6">
        <v>0</v>
      </c>
      <c r="BP23" s="6">
        <v>0</v>
      </c>
      <c r="BQ23" s="6">
        <v>0</v>
      </c>
      <c r="BR23" s="6">
        <v>0</v>
      </c>
      <c r="BS23" s="13">
        <v>0</v>
      </c>
      <c r="BT23" s="6">
        <v>0</v>
      </c>
      <c r="BU23" s="6">
        <v>0</v>
      </c>
      <c r="BV23" s="6">
        <v>18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6"/>
      <c r="CE23" s="6">
        <v>0</v>
      </c>
      <c r="CF23" s="6">
        <v>0</v>
      </c>
      <c r="CG23" s="6">
        <v>0</v>
      </c>
      <c r="CH23" s="6"/>
      <c r="CI23" s="6">
        <v>0</v>
      </c>
      <c r="CJ23" s="6">
        <v>0</v>
      </c>
      <c r="CK23" s="6">
        <v>0</v>
      </c>
      <c r="CL23" s="6">
        <v>0</v>
      </c>
      <c r="CM23" s="6"/>
      <c r="CN23" s="6">
        <v>0</v>
      </c>
      <c r="CO23" s="6">
        <v>1</v>
      </c>
      <c r="CP23" s="6">
        <v>4</v>
      </c>
      <c r="CQ23" s="6">
        <v>0</v>
      </c>
      <c r="CR23" s="6">
        <v>0</v>
      </c>
      <c r="CS23" s="6">
        <v>0</v>
      </c>
      <c r="CT23" s="6">
        <v>0</v>
      </c>
      <c r="CU23" s="6">
        <v>0</v>
      </c>
      <c r="CV23" s="6">
        <v>0</v>
      </c>
      <c r="CW23" s="6">
        <v>0</v>
      </c>
      <c r="CX23" s="6">
        <v>0</v>
      </c>
      <c r="CY23" s="6">
        <v>0</v>
      </c>
      <c r="CZ23" s="6">
        <v>0</v>
      </c>
      <c r="DA23" s="6">
        <v>0</v>
      </c>
      <c r="DB23" s="6"/>
      <c r="DC23" s="6">
        <v>0</v>
      </c>
      <c r="DD23" s="6">
        <v>0</v>
      </c>
      <c r="DE23" s="6">
        <v>1</v>
      </c>
      <c r="DF23" s="6">
        <v>0</v>
      </c>
      <c r="DG23" s="6">
        <v>0</v>
      </c>
      <c r="DH23" s="6">
        <v>0</v>
      </c>
      <c r="DI23" s="6">
        <v>0</v>
      </c>
      <c r="DJ23" s="6">
        <v>0</v>
      </c>
      <c r="DK23" s="6">
        <v>0</v>
      </c>
      <c r="DL23" s="6">
        <v>0</v>
      </c>
      <c r="DM23" s="6">
        <v>0</v>
      </c>
      <c r="DN23" s="6"/>
      <c r="DO23" s="6">
        <v>4</v>
      </c>
      <c r="DP23" s="6">
        <v>0</v>
      </c>
      <c r="DQ23" s="6">
        <v>0</v>
      </c>
      <c r="DR23" s="6">
        <v>0</v>
      </c>
      <c r="DS23" s="6">
        <v>0</v>
      </c>
      <c r="DT23" s="6"/>
      <c r="DU23" s="6">
        <v>0</v>
      </c>
      <c r="DV23" s="6">
        <v>0</v>
      </c>
      <c r="DW23" s="6"/>
      <c r="DX23" s="6">
        <v>5</v>
      </c>
      <c r="DY23" s="6">
        <v>313</v>
      </c>
      <c r="DZ23" s="6">
        <v>0</v>
      </c>
      <c r="EA23" s="6">
        <v>0</v>
      </c>
      <c r="EB23" s="6">
        <v>0</v>
      </c>
      <c r="EC23" s="6">
        <v>0</v>
      </c>
      <c r="ED23" s="6">
        <v>0</v>
      </c>
      <c r="EE23" s="6">
        <v>0</v>
      </c>
      <c r="EF23" s="6">
        <v>0</v>
      </c>
      <c r="EG23" s="6">
        <v>0</v>
      </c>
      <c r="EH23" s="6">
        <v>0</v>
      </c>
      <c r="EI23" s="6">
        <v>0</v>
      </c>
      <c r="EJ23" s="6">
        <v>0</v>
      </c>
      <c r="EK23" s="6">
        <v>0</v>
      </c>
      <c r="EL23" s="6">
        <v>0</v>
      </c>
      <c r="EM23" s="6">
        <v>0</v>
      </c>
      <c r="EN23" s="6">
        <v>0</v>
      </c>
      <c r="EO23" s="6">
        <v>4</v>
      </c>
      <c r="EP23" s="6">
        <v>0</v>
      </c>
      <c r="EQ23" s="6">
        <v>0</v>
      </c>
      <c r="ER23" s="13">
        <v>0</v>
      </c>
      <c r="ES23" s="6"/>
      <c r="ET23" s="6">
        <v>0</v>
      </c>
      <c r="EU23" s="6">
        <v>0</v>
      </c>
      <c r="EV23" s="6">
        <v>0</v>
      </c>
      <c r="EW23" s="6">
        <v>0</v>
      </c>
      <c r="EX23" s="6">
        <v>0</v>
      </c>
      <c r="EY23" s="6">
        <v>0</v>
      </c>
      <c r="EZ23" s="6">
        <v>0</v>
      </c>
      <c r="FA23" s="6">
        <v>0</v>
      </c>
      <c r="FB23" s="6">
        <v>0</v>
      </c>
      <c r="FC23" s="6">
        <v>1</v>
      </c>
      <c r="FD23" s="6">
        <v>0</v>
      </c>
      <c r="FE23" s="6"/>
      <c r="FF23" s="6">
        <v>2</v>
      </c>
      <c r="FG23" s="6">
        <v>0</v>
      </c>
      <c r="FH23" s="6">
        <v>0</v>
      </c>
      <c r="FI23" s="6">
        <v>0</v>
      </c>
      <c r="FJ23" s="6"/>
      <c r="FK23" s="6">
        <v>0</v>
      </c>
      <c r="FL23" s="6">
        <v>0</v>
      </c>
      <c r="FM23" s="6"/>
      <c r="FN23" s="6">
        <v>0</v>
      </c>
      <c r="FO23" s="13">
        <v>0</v>
      </c>
      <c r="FP23" s="6">
        <v>0</v>
      </c>
      <c r="FQ23" s="6">
        <v>0</v>
      </c>
      <c r="FR23" s="6">
        <v>0</v>
      </c>
      <c r="FS23" s="6">
        <v>0</v>
      </c>
      <c r="FT23" s="6">
        <v>0</v>
      </c>
      <c r="FU23" s="6">
        <v>3</v>
      </c>
      <c r="FV23" s="6"/>
      <c r="FW23" s="6">
        <v>0</v>
      </c>
      <c r="FX23" s="6">
        <v>0</v>
      </c>
      <c r="FY23" s="6">
        <v>0</v>
      </c>
      <c r="FZ23" s="6">
        <v>0</v>
      </c>
      <c r="GA23" s="6">
        <v>0</v>
      </c>
      <c r="GB23" s="6">
        <v>0</v>
      </c>
      <c r="GC23" s="6">
        <v>0</v>
      </c>
      <c r="GD23" s="6">
        <v>0</v>
      </c>
      <c r="GE23" s="6">
        <v>0</v>
      </c>
      <c r="GF23" s="6">
        <v>0</v>
      </c>
      <c r="GG23" s="6">
        <v>0</v>
      </c>
      <c r="GH23" s="6">
        <v>0</v>
      </c>
      <c r="GI23" s="6">
        <v>1</v>
      </c>
      <c r="GJ23" s="6">
        <v>0</v>
      </c>
      <c r="GK23" s="6">
        <v>0</v>
      </c>
      <c r="GL23" s="6"/>
      <c r="GM23" s="6"/>
      <c r="GN23" s="6">
        <v>0</v>
      </c>
      <c r="GO23" s="6">
        <v>0</v>
      </c>
      <c r="GP23" s="6">
        <v>0</v>
      </c>
      <c r="GQ23" s="6">
        <v>0</v>
      </c>
      <c r="GR23" s="6">
        <v>0</v>
      </c>
      <c r="GS23" s="6">
        <v>0</v>
      </c>
      <c r="GT23" s="6">
        <v>0</v>
      </c>
      <c r="GU23" s="6"/>
      <c r="GV23" s="6">
        <v>0</v>
      </c>
      <c r="GW23" s="6">
        <v>0</v>
      </c>
      <c r="GX23" s="6">
        <v>0</v>
      </c>
      <c r="GY23" s="6">
        <v>0</v>
      </c>
      <c r="GZ23" s="6">
        <v>0</v>
      </c>
      <c r="HA23" s="6">
        <v>0</v>
      </c>
      <c r="HB23" s="6">
        <v>0</v>
      </c>
      <c r="HC23" s="6">
        <v>0</v>
      </c>
      <c r="HD23" s="6">
        <v>0</v>
      </c>
    </row>
    <row r="24" spans="1:212" x14ac:dyDescent="0.25">
      <c r="A24" s="14" t="s">
        <v>22</v>
      </c>
      <c r="B24" s="3">
        <v>30</v>
      </c>
      <c r="C24" s="3">
        <v>15.5</v>
      </c>
      <c r="D24" s="24" t="s">
        <v>314</v>
      </c>
      <c r="E24" s="10">
        <v>0</v>
      </c>
      <c r="F24" s="24" t="s">
        <v>284</v>
      </c>
      <c r="H24" s="6">
        <v>96</v>
      </c>
      <c r="I24" s="6">
        <v>0</v>
      </c>
      <c r="J24" s="6">
        <v>191</v>
      </c>
      <c r="K24" s="6">
        <v>0</v>
      </c>
      <c r="L24" s="6">
        <v>0</v>
      </c>
      <c r="M24" s="6">
        <v>0</v>
      </c>
      <c r="N24" s="6">
        <v>12</v>
      </c>
      <c r="O24" s="6">
        <v>2</v>
      </c>
      <c r="P24" s="6">
        <v>0</v>
      </c>
      <c r="Q24" s="6">
        <v>0</v>
      </c>
      <c r="R24" s="6">
        <v>7</v>
      </c>
      <c r="S24" s="6">
        <v>2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/>
      <c r="AJ24" s="6"/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1</v>
      </c>
      <c r="AR24" s="6"/>
      <c r="AS24" s="6">
        <v>0</v>
      </c>
      <c r="AT24" s="6">
        <v>0</v>
      </c>
      <c r="AU24" s="6">
        <v>0</v>
      </c>
      <c r="AV24" s="6">
        <v>0</v>
      </c>
      <c r="AW24" s="6">
        <v>1</v>
      </c>
      <c r="AX24" s="6">
        <v>0</v>
      </c>
      <c r="AY24" s="6">
        <v>0</v>
      </c>
      <c r="AZ24" s="6">
        <v>0</v>
      </c>
      <c r="BA24" s="6"/>
      <c r="BB24" s="6"/>
      <c r="BC24" s="6">
        <v>0</v>
      </c>
      <c r="BD24" s="6"/>
      <c r="BE24" s="6"/>
      <c r="BF24" s="6"/>
      <c r="BG24" s="6">
        <v>0</v>
      </c>
      <c r="BH24" s="6">
        <v>0</v>
      </c>
      <c r="BI24" s="6">
        <v>1</v>
      </c>
      <c r="BJ24" s="6">
        <v>0</v>
      </c>
      <c r="BK24" s="6">
        <v>7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4</v>
      </c>
      <c r="BR24" s="6">
        <v>0</v>
      </c>
      <c r="BS24" s="13">
        <v>0</v>
      </c>
      <c r="BT24" s="6">
        <v>0</v>
      </c>
      <c r="BU24" s="6">
        <v>0</v>
      </c>
      <c r="BV24" s="6">
        <v>3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0</v>
      </c>
      <c r="CD24" s="6"/>
      <c r="CE24" s="6">
        <v>0</v>
      </c>
      <c r="CF24" s="6">
        <v>0</v>
      </c>
      <c r="CG24" s="6">
        <v>0</v>
      </c>
      <c r="CH24" s="6"/>
      <c r="CI24" s="6">
        <v>0</v>
      </c>
      <c r="CJ24" s="6">
        <v>0</v>
      </c>
      <c r="CK24" s="6">
        <v>0</v>
      </c>
      <c r="CL24" s="6">
        <v>0</v>
      </c>
      <c r="CM24" s="6"/>
      <c r="CN24" s="6">
        <v>15</v>
      </c>
      <c r="CO24" s="6">
        <v>5</v>
      </c>
      <c r="CP24" s="6">
        <v>0</v>
      </c>
      <c r="CQ24" s="6">
        <v>9</v>
      </c>
      <c r="CR24" s="6">
        <v>4</v>
      </c>
      <c r="CS24" s="6">
        <v>0</v>
      </c>
      <c r="CT24" s="6">
        <v>2</v>
      </c>
      <c r="CU24" s="6">
        <v>7</v>
      </c>
      <c r="CV24" s="6">
        <v>0</v>
      </c>
      <c r="CW24" s="6">
        <v>0</v>
      </c>
      <c r="CX24" s="6">
        <v>0</v>
      </c>
      <c r="CY24" s="6">
        <v>0</v>
      </c>
      <c r="CZ24" s="6">
        <v>0</v>
      </c>
      <c r="DA24" s="6">
        <v>0</v>
      </c>
      <c r="DB24" s="6"/>
      <c r="DC24" s="6">
        <v>0</v>
      </c>
      <c r="DD24" s="6">
        <v>0</v>
      </c>
      <c r="DE24" s="6">
        <v>0</v>
      </c>
      <c r="DF24" s="6">
        <v>0</v>
      </c>
      <c r="DG24" s="6">
        <v>0</v>
      </c>
      <c r="DH24" s="6">
        <v>0</v>
      </c>
      <c r="DI24" s="6">
        <v>0</v>
      </c>
      <c r="DJ24" s="6">
        <v>0</v>
      </c>
      <c r="DK24" s="6">
        <v>0</v>
      </c>
      <c r="DL24" s="6">
        <v>0</v>
      </c>
      <c r="DM24" s="6">
        <v>0</v>
      </c>
      <c r="DN24" s="6"/>
      <c r="DO24" s="6">
        <v>0</v>
      </c>
      <c r="DP24" s="6">
        <v>0</v>
      </c>
      <c r="DQ24" s="6">
        <v>0</v>
      </c>
      <c r="DR24" s="6">
        <v>0</v>
      </c>
      <c r="DS24" s="6">
        <v>0</v>
      </c>
      <c r="DT24" s="6"/>
      <c r="DU24" s="6">
        <v>5</v>
      </c>
      <c r="DV24" s="6">
        <v>0</v>
      </c>
      <c r="DW24" s="6"/>
      <c r="DX24" s="6">
        <v>5</v>
      </c>
      <c r="DY24" s="6">
        <v>1</v>
      </c>
      <c r="DZ24" s="6">
        <v>0</v>
      </c>
      <c r="EA24" s="6">
        <v>0</v>
      </c>
      <c r="EB24" s="6">
        <v>0</v>
      </c>
      <c r="EC24" s="6">
        <v>0</v>
      </c>
      <c r="ED24" s="6">
        <v>0</v>
      </c>
      <c r="EE24" s="6">
        <v>0</v>
      </c>
      <c r="EF24" s="6">
        <v>0</v>
      </c>
      <c r="EG24" s="6">
        <v>0</v>
      </c>
      <c r="EH24" s="6">
        <v>0</v>
      </c>
      <c r="EI24" s="6">
        <v>0</v>
      </c>
      <c r="EJ24" s="6">
        <v>0</v>
      </c>
      <c r="EK24" s="6">
        <v>0</v>
      </c>
      <c r="EL24" s="6">
        <v>0</v>
      </c>
      <c r="EM24" s="6">
        <v>0</v>
      </c>
      <c r="EN24" s="6">
        <v>0</v>
      </c>
      <c r="EO24" s="6">
        <v>0</v>
      </c>
      <c r="EP24" s="6">
        <v>0</v>
      </c>
      <c r="EQ24" s="6">
        <v>0</v>
      </c>
      <c r="ER24" s="13">
        <v>0</v>
      </c>
      <c r="ES24" s="6"/>
      <c r="ET24" s="6">
        <v>1</v>
      </c>
      <c r="EU24" s="6">
        <v>0</v>
      </c>
      <c r="EV24" s="6">
        <v>0</v>
      </c>
      <c r="EW24" s="6">
        <v>0</v>
      </c>
      <c r="EX24" s="6">
        <v>0</v>
      </c>
      <c r="EY24" s="6">
        <v>0</v>
      </c>
      <c r="EZ24" s="6">
        <v>0</v>
      </c>
      <c r="FA24" s="6">
        <v>0</v>
      </c>
      <c r="FB24" s="6">
        <v>0</v>
      </c>
      <c r="FC24" s="6">
        <v>0</v>
      </c>
      <c r="FD24" s="6">
        <v>0</v>
      </c>
      <c r="FE24" s="6"/>
      <c r="FF24" s="6">
        <v>0</v>
      </c>
      <c r="FG24" s="6">
        <v>0</v>
      </c>
      <c r="FH24" s="6">
        <v>0</v>
      </c>
      <c r="FI24" s="6">
        <v>0</v>
      </c>
      <c r="FJ24" s="6"/>
      <c r="FK24" s="6">
        <v>1</v>
      </c>
      <c r="FL24" s="6">
        <v>0</v>
      </c>
      <c r="FM24" s="6"/>
      <c r="FN24" s="6">
        <v>0</v>
      </c>
      <c r="FO24" s="13">
        <v>0</v>
      </c>
      <c r="FP24" s="6">
        <v>0</v>
      </c>
      <c r="FQ24" s="6">
        <v>0</v>
      </c>
      <c r="FR24" s="6">
        <v>0</v>
      </c>
      <c r="FS24" s="6">
        <v>0</v>
      </c>
      <c r="FT24" s="6">
        <v>1</v>
      </c>
      <c r="FU24" s="6">
        <v>1</v>
      </c>
      <c r="FV24" s="6"/>
      <c r="FW24" s="6">
        <v>0</v>
      </c>
      <c r="FX24" s="6">
        <v>0</v>
      </c>
      <c r="FY24" s="6">
        <v>0</v>
      </c>
      <c r="FZ24" s="6">
        <v>0</v>
      </c>
      <c r="GA24" s="6">
        <v>0</v>
      </c>
      <c r="GB24" s="6">
        <v>0</v>
      </c>
      <c r="GC24" s="6">
        <v>0</v>
      </c>
      <c r="GD24" s="6">
        <v>0</v>
      </c>
      <c r="GE24" s="6">
        <v>8</v>
      </c>
      <c r="GF24" s="6">
        <v>5</v>
      </c>
      <c r="GG24" s="6">
        <v>0</v>
      </c>
      <c r="GH24" s="6">
        <v>0</v>
      </c>
      <c r="GI24" s="6">
        <v>0</v>
      </c>
      <c r="GJ24" s="6">
        <v>0</v>
      </c>
      <c r="GK24" s="6">
        <v>0</v>
      </c>
      <c r="GL24" s="6"/>
      <c r="GM24" s="6"/>
      <c r="GN24" s="6">
        <v>0</v>
      </c>
      <c r="GO24" s="6">
        <v>0</v>
      </c>
      <c r="GP24" s="6">
        <v>0</v>
      </c>
      <c r="GQ24" s="6">
        <v>0</v>
      </c>
      <c r="GR24" s="6">
        <v>0</v>
      </c>
      <c r="GS24" s="6">
        <v>0</v>
      </c>
      <c r="GT24" s="6">
        <v>1</v>
      </c>
      <c r="GU24" s="6"/>
      <c r="GV24" s="6">
        <v>0</v>
      </c>
      <c r="GW24" s="6">
        <v>0</v>
      </c>
      <c r="GX24" s="6">
        <v>0</v>
      </c>
      <c r="GY24" s="6">
        <v>0</v>
      </c>
      <c r="GZ24" s="6">
        <v>0</v>
      </c>
      <c r="HA24" s="6">
        <v>1</v>
      </c>
      <c r="HB24" s="6">
        <v>0</v>
      </c>
      <c r="HC24" s="6">
        <v>0</v>
      </c>
      <c r="HD24" s="6">
        <v>0</v>
      </c>
    </row>
    <row r="25" spans="1:212" x14ac:dyDescent="0.25">
      <c r="A25" s="14" t="s">
        <v>23</v>
      </c>
      <c r="B25" s="3">
        <v>28</v>
      </c>
      <c r="C25" s="3">
        <v>14.8</v>
      </c>
      <c r="D25" s="24" t="s">
        <v>313</v>
      </c>
      <c r="E25" s="10">
        <f>SUM(2/400)*100</f>
        <v>0.5</v>
      </c>
      <c r="F25" s="24" t="s">
        <v>284</v>
      </c>
      <c r="H25" s="6">
        <v>39</v>
      </c>
      <c r="I25" s="6">
        <v>0</v>
      </c>
      <c r="J25" s="6">
        <v>175</v>
      </c>
      <c r="K25" s="6">
        <v>0</v>
      </c>
      <c r="L25" s="6">
        <v>0</v>
      </c>
      <c r="M25" s="6">
        <v>0</v>
      </c>
      <c r="N25" s="6">
        <v>6</v>
      </c>
      <c r="O25" s="6">
        <v>0</v>
      </c>
      <c r="P25" s="6">
        <v>0</v>
      </c>
      <c r="Q25" s="6">
        <v>1</v>
      </c>
      <c r="R25" s="6">
        <v>0</v>
      </c>
      <c r="S25" s="6">
        <v>0</v>
      </c>
      <c r="T25" s="6">
        <v>0</v>
      </c>
      <c r="U25" s="6">
        <v>2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1</v>
      </c>
      <c r="AF25" s="6">
        <v>0</v>
      </c>
      <c r="AG25" s="6">
        <v>0</v>
      </c>
      <c r="AH25" s="6">
        <v>0</v>
      </c>
      <c r="AI25" s="6"/>
      <c r="AJ25" s="6"/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1</v>
      </c>
      <c r="AR25" s="6"/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5</v>
      </c>
      <c r="AY25" s="6">
        <v>0</v>
      </c>
      <c r="AZ25" s="6">
        <v>0</v>
      </c>
      <c r="BA25" s="6"/>
      <c r="BB25" s="6"/>
      <c r="BC25" s="6">
        <v>0</v>
      </c>
      <c r="BD25" s="6"/>
      <c r="BE25" s="6"/>
      <c r="BF25" s="6"/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1</v>
      </c>
      <c r="BM25" s="6">
        <v>0</v>
      </c>
      <c r="BN25" s="6">
        <v>0</v>
      </c>
      <c r="BO25" s="6">
        <v>0</v>
      </c>
      <c r="BP25" s="6">
        <v>1</v>
      </c>
      <c r="BQ25" s="6">
        <v>0</v>
      </c>
      <c r="BR25" s="6">
        <v>0</v>
      </c>
      <c r="BS25" s="13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0</v>
      </c>
      <c r="CD25" s="6"/>
      <c r="CE25" s="6">
        <v>0</v>
      </c>
      <c r="CF25" s="6">
        <v>0</v>
      </c>
      <c r="CG25" s="6">
        <v>0</v>
      </c>
      <c r="CH25" s="6"/>
      <c r="CI25" s="6">
        <v>0</v>
      </c>
      <c r="CJ25" s="6">
        <v>0</v>
      </c>
      <c r="CK25" s="6">
        <v>0</v>
      </c>
      <c r="CL25" s="6">
        <v>0</v>
      </c>
      <c r="CM25" s="6"/>
      <c r="CN25" s="6">
        <v>0</v>
      </c>
      <c r="CO25" s="6">
        <v>3</v>
      </c>
      <c r="CP25" s="6">
        <v>0</v>
      </c>
      <c r="CQ25" s="6">
        <v>48</v>
      </c>
      <c r="CR25" s="6">
        <v>24</v>
      </c>
      <c r="CS25" s="6">
        <v>0</v>
      </c>
      <c r="CT25" s="6">
        <v>5</v>
      </c>
      <c r="CU25" s="6">
        <v>0</v>
      </c>
      <c r="CV25" s="6">
        <v>0</v>
      </c>
      <c r="CW25" s="6">
        <v>0</v>
      </c>
      <c r="CX25" s="6">
        <v>0</v>
      </c>
      <c r="CY25" s="6">
        <v>0</v>
      </c>
      <c r="CZ25" s="6">
        <v>0</v>
      </c>
      <c r="DA25" s="6">
        <v>0</v>
      </c>
      <c r="DB25" s="6"/>
      <c r="DC25" s="6">
        <v>0</v>
      </c>
      <c r="DD25" s="6">
        <v>0</v>
      </c>
      <c r="DE25" s="6">
        <v>0</v>
      </c>
      <c r="DF25" s="6">
        <v>0</v>
      </c>
      <c r="DG25" s="6">
        <v>0</v>
      </c>
      <c r="DH25" s="6">
        <v>0</v>
      </c>
      <c r="DI25" s="6">
        <v>0</v>
      </c>
      <c r="DJ25" s="6">
        <v>0</v>
      </c>
      <c r="DK25" s="6">
        <v>0</v>
      </c>
      <c r="DL25" s="6">
        <v>0</v>
      </c>
      <c r="DM25" s="6">
        <v>0</v>
      </c>
      <c r="DN25" s="6"/>
      <c r="DO25" s="6">
        <v>0</v>
      </c>
      <c r="DP25" s="6">
        <v>0</v>
      </c>
      <c r="DQ25" s="6">
        <v>1</v>
      </c>
      <c r="DR25" s="6">
        <v>0</v>
      </c>
      <c r="DS25" s="6">
        <v>0</v>
      </c>
      <c r="DT25" s="6"/>
      <c r="DU25" s="6">
        <v>3</v>
      </c>
      <c r="DV25" s="6">
        <v>0</v>
      </c>
      <c r="DW25" s="6"/>
      <c r="DX25" s="6">
        <v>10</v>
      </c>
      <c r="DY25" s="6">
        <v>5</v>
      </c>
      <c r="DZ25" s="6">
        <v>0</v>
      </c>
      <c r="EA25" s="6">
        <v>0</v>
      </c>
      <c r="EB25" s="6">
        <v>0</v>
      </c>
      <c r="EC25" s="6">
        <v>0</v>
      </c>
      <c r="ED25" s="6">
        <v>0</v>
      </c>
      <c r="EE25" s="6">
        <v>0</v>
      </c>
      <c r="EF25" s="6">
        <v>0</v>
      </c>
      <c r="EG25" s="6">
        <v>0</v>
      </c>
      <c r="EH25" s="6">
        <v>0</v>
      </c>
      <c r="EI25" s="6">
        <v>0</v>
      </c>
      <c r="EJ25" s="6">
        <v>0</v>
      </c>
      <c r="EK25" s="6">
        <v>0</v>
      </c>
      <c r="EL25" s="6">
        <v>0</v>
      </c>
      <c r="EM25" s="6">
        <v>1</v>
      </c>
      <c r="EN25" s="6">
        <v>0</v>
      </c>
      <c r="EO25" s="6">
        <v>0</v>
      </c>
      <c r="EP25" s="6">
        <v>0</v>
      </c>
      <c r="EQ25" s="6">
        <v>0</v>
      </c>
      <c r="ER25" s="13">
        <v>0</v>
      </c>
      <c r="ES25" s="6"/>
      <c r="ET25" s="6">
        <v>0</v>
      </c>
      <c r="EU25" s="6">
        <v>0</v>
      </c>
      <c r="EV25" s="6">
        <v>0</v>
      </c>
      <c r="EW25" s="6">
        <v>0</v>
      </c>
      <c r="EX25" s="6">
        <v>0</v>
      </c>
      <c r="EY25" s="6">
        <v>0</v>
      </c>
      <c r="EZ25" s="6">
        <v>0</v>
      </c>
      <c r="FA25" s="6">
        <v>0</v>
      </c>
      <c r="FB25" s="6">
        <v>0</v>
      </c>
      <c r="FC25" s="6">
        <v>0</v>
      </c>
      <c r="FD25" s="6">
        <v>0</v>
      </c>
      <c r="FE25" s="6"/>
      <c r="FF25" s="6">
        <v>0</v>
      </c>
      <c r="FG25" s="6">
        <v>0</v>
      </c>
      <c r="FH25" s="6">
        <v>0</v>
      </c>
      <c r="FI25" s="6">
        <v>0</v>
      </c>
      <c r="FJ25" s="6"/>
      <c r="FK25" s="6">
        <v>1</v>
      </c>
      <c r="FL25" s="6">
        <v>0</v>
      </c>
      <c r="FM25" s="6"/>
      <c r="FN25" s="6">
        <v>0</v>
      </c>
      <c r="FO25" s="13">
        <v>0</v>
      </c>
      <c r="FP25" s="6">
        <v>0</v>
      </c>
      <c r="FQ25" s="6">
        <v>0</v>
      </c>
      <c r="FR25" s="6">
        <v>0</v>
      </c>
      <c r="FS25" s="6">
        <v>0</v>
      </c>
      <c r="FT25" s="6">
        <v>0</v>
      </c>
      <c r="FU25" s="6">
        <v>8</v>
      </c>
      <c r="FV25" s="6"/>
      <c r="FW25" s="6">
        <v>0</v>
      </c>
      <c r="FX25" s="6">
        <v>0</v>
      </c>
      <c r="FY25" s="6">
        <v>0</v>
      </c>
      <c r="FZ25" s="6">
        <v>0</v>
      </c>
      <c r="GA25" s="6">
        <v>0</v>
      </c>
      <c r="GB25" s="6">
        <v>0</v>
      </c>
      <c r="GC25" s="6">
        <v>0</v>
      </c>
      <c r="GD25" s="6">
        <v>0</v>
      </c>
      <c r="GE25" s="6">
        <v>14</v>
      </c>
      <c r="GF25" s="6">
        <v>20</v>
      </c>
      <c r="GG25" s="6">
        <v>0</v>
      </c>
      <c r="GH25" s="6">
        <v>0</v>
      </c>
      <c r="GI25" s="6">
        <v>0</v>
      </c>
      <c r="GJ25" s="6">
        <v>0</v>
      </c>
      <c r="GK25" s="6">
        <v>0</v>
      </c>
      <c r="GL25" s="6"/>
      <c r="GM25" s="6"/>
      <c r="GN25" s="6">
        <v>0</v>
      </c>
      <c r="GO25" s="6">
        <v>0</v>
      </c>
      <c r="GP25" s="6">
        <v>0</v>
      </c>
      <c r="GQ25" s="6">
        <v>0</v>
      </c>
      <c r="GR25" s="6">
        <v>4</v>
      </c>
      <c r="GS25" s="6">
        <v>0</v>
      </c>
      <c r="GT25" s="6">
        <v>19</v>
      </c>
      <c r="GU25" s="6"/>
      <c r="GV25" s="6">
        <v>0</v>
      </c>
      <c r="GW25" s="6">
        <v>0</v>
      </c>
      <c r="GX25" s="6">
        <v>0</v>
      </c>
      <c r="GY25" s="6">
        <v>1</v>
      </c>
      <c r="GZ25" s="6">
        <v>0</v>
      </c>
      <c r="HA25" s="6">
        <v>1</v>
      </c>
      <c r="HB25" s="6">
        <v>0</v>
      </c>
      <c r="HC25" s="6">
        <v>0</v>
      </c>
      <c r="HD25" s="6">
        <v>0</v>
      </c>
    </row>
    <row r="26" spans="1:212" x14ac:dyDescent="0.25">
      <c r="A26" s="14" t="s">
        <v>27</v>
      </c>
      <c r="B26" s="3">
        <v>27</v>
      </c>
      <c r="C26" s="3">
        <v>15.4</v>
      </c>
      <c r="D26" s="24" t="s">
        <v>314</v>
      </c>
      <c r="E26" s="10">
        <f>SUM(7/400)*100</f>
        <v>1.7500000000000002</v>
      </c>
      <c r="F26" s="24" t="s">
        <v>302</v>
      </c>
      <c r="H26" s="6">
        <v>44</v>
      </c>
      <c r="I26" s="6">
        <v>0</v>
      </c>
      <c r="J26" s="6">
        <v>89</v>
      </c>
      <c r="K26" s="6">
        <v>0</v>
      </c>
      <c r="L26" s="6">
        <v>0</v>
      </c>
      <c r="M26" s="6">
        <v>0</v>
      </c>
      <c r="N26" s="6">
        <v>6</v>
      </c>
      <c r="O26" s="6">
        <v>4</v>
      </c>
      <c r="P26" s="6">
        <v>0</v>
      </c>
      <c r="Q26" s="6">
        <v>0</v>
      </c>
      <c r="R26" s="6">
        <v>1</v>
      </c>
      <c r="S26" s="6">
        <v>2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/>
      <c r="AJ26" s="6"/>
      <c r="AK26" s="6">
        <v>0</v>
      </c>
      <c r="AL26" s="6">
        <v>0</v>
      </c>
      <c r="AM26" s="6">
        <v>2</v>
      </c>
      <c r="AN26" s="6">
        <v>0</v>
      </c>
      <c r="AO26" s="6">
        <v>0</v>
      </c>
      <c r="AP26" s="6">
        <v>0</v>
      </c>
      <c r="AQ26" s="6">
        <v>4</v>
      </c>
      <c r="AR26" s="6"/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7</v>
      </c>
      <c r="AY26" s="6">
        <v>0</v>
      </c>
      <c r="AZ26" s="6">
        <v>0</v>
      </c>
      <c r="BA26" s="6"/>
      <c r="BB26" s="6"/>
      <c r="BC26" s="6">
        <v>0</v>
      </c>
      <c r="BD26" s="6"/>
      <c r="BE26" s="6"/>
      <c r="BF26" s="6"/>
      <c r="BG26" s="6">
        <v>0</v>
      </c>
      <c r="BH26" s="6">
        <v>0</v>
      </c>
      <c r="BI26" s="6">
        <v>0</v>
      </c>
      <c r="BJ26" s="6">
        <v>0</v>
      </c>
      <c r="BK26" s="6">
        <v>20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13">
        <v>0</v>
      </c>
      <c r="BT26" s="6">
        <v>0</v>
      </c>
      <c r="BU26" s="6">
        <v>0</v>
      </c>
      <c r="BV26" s="6">
        <v>7</v>
      </c>
      <c r="BW26" s="6">
        <v>0</v>
      </c>
      <c r="BX26" s="6">
        <v>0</v>
      </c>
      <c r="BY26" s="6">
        <v>3</v>
      </c>
      <c r="BZ26" s="6">
        <v>0</v>
      </c>
      <c r="CA26" s="6">
        <v>0</v>
      </c>
      <c r="CB26" s="6">
        <v>0</v>
      </c>
      <c r="CC26" s="6">
        <v>0</v>
      </c>
      <c r="CD26" s="6"/>
      <c r="CE26" s="6">
        <v>0</v>
      </c>
      <c r="CF26" s="6">
        <v>0</v>
      </c>
      <c r="CG26" s="6">
        <v>0</v>
      </c>
      <c r="CH26" s="6"/>
      <c r="CI26" s="6">
        <v>0</v>
      </c>
      <c r="CJ26" s="6">
        <v>0</v>
      </c>
      <c r="CK26" s="6">
        <v>0</v>
      </c>
      <c r="CL26" s="6">
        <v>0</v>
      </c>
      <c r="CM26" s="6"/>
      <c r="CN26" s="6">
        <v>0</v>
      </c>
      <c r="CO26" s="6">
        <v>107</v>
      </c>
      <c r="CP26" s="6">
        <v>0</v>
      </c>
      <c r="CQ26" s="6">
        <v>63</v>
      </c>
      <c r="CR26" s="6">
        <v>0</v>
      </c>
      <c r="CS26" s="6">
        <v>0</v>
      </c>
      <c r="CT26" s="6">
        <v>9</v>
      </c>
      <c r="CU26" s="6">
        <v>0</v>
      </c>
      <c r="CV26" s="6">
        <v>0</v>
      </c>
      <c r="CW26" s="6">
        <v>0</v>
      </c>
      <c r="CX26" s="6">
        <v>0</v>
      </c>
      <c r="CY26" s="6">
        <v>0</v>
      </c>
      <c r="CZ26" s="6">
        <v>1</v>
      </c>
      <c r="DA26" s="6">
        <v>0</v>
      </c>
      <c r="DB26" s="6"/>
      <c r="DC26" s="6">
        <v>0</v>
      </c>
      <c r="DD26" s="6">
        <v>8</v>
      </c>
      <c r="DE26" s="6">
        <v>0</v>
      </c>
      <c r="DF26" s="6">
        <v>0</v>
      </c>
      <c r="DG26" s="6">
        <v>0</v>
      </c>
      <c r="DH26" s="6">
        <v>0</v>
      </c>
      <c r="DI26" s="6">
        <v>0</v>
      </c>
      <c r="DJ26" s="6">
        <v>0</v>
      </c>
      <c r="DK26" s="6">
        <v>0</v>
      </c>
      <c r="DL26" s="6">
        <v>0</v>
      </c>
      <c r="DM26" s="6">
        <v>0</v>
      </c>
      <c r="DN26" s="6"/>
      <c r="DO26" s="6">
        <v>1</v>
      </c>
      <c r="DP26" s="6">
        <v>0</v>
      </c>
      <c r="DQ26" s="6">
        <v>0</v>
      </c>
      <c r="DR26" s="6">
        <v>0</v>
      </c>
      <c r="DS26" s="6">
        <v>0</v>
      </c>
      <c r="DT26" s="6"/>
      <c r="DU26" s="6">
        <v>0</v>
      </c>
      <c r="DV26" s="6">
        <v>0</v>
      </c>
      <c r="DW26" s="6"/>
      <c r="DX26" s="6">
        <v>1</v>
      </c>
      <c r="DY26" s="6">
        <v>3</v>
      </c>
      <c r="DZ26" s="6">
        <v>0</v>
      </c>
      <c r="EA26" s="6">
        <v>0</v>
      </c>
      <c r="EB26" s="6">
        <v>0</v>
      </c>
      <c r="EC26" s="6">
        <v>0</v>
      </c>
      <c r="ED26" s="6">
        <v>0</v>
      </c>
      <c r="EE26" s="6">
        <v>0</v>
      </c>
      <c r="EF26" s="6">
        <v>0</v>
      </c>
      <c r="EG26" s="6">
        <v>0</v>
      </c>
      <c r="EH26" s="6">
        <v>0</v>
      </c>
      <c r="EI26" s="6">
        <v>0</v>
      </c>
      <c r="EJ26" s="6">
        <v>0</v>
      </c>
      <c r="EK26" s="6">
        <v>0</v>
      </c>
      <c r="EL26" s="6">
        <v>0</v>
      </c>
      <c r="EM26" s="6">
        <v>0</v>
      </c>
      <c r="EN26" s="6">
        <v>0</v>
      </c>
      <c r="EO26" s="6">
        <v>0</v>
      </c>
      <c r="EP26" s="6">
        <v>0</v>
      </c>
      <c r="EQ26" s="6">
        <v>0</v>
      </c>
      <c r="ER26" s="13">
        <v>0</v>
      </c>
      <c r="ES26" s="6"/>
      <c r="ET26" s="6">
        <v>0</v>
      </c>
      <c r="EU26" s="6">
        <v>0</v>
      </c>
      <c r="EV26" s="6">
        <v>0</v>
      </c>
      <c r="EW26" s="6">
        <v>0</v>
      </c>
      <c r="EX26" s="6">
        <v>0</v>
      </c>
      <c r="EY26" s="6">
        <v>0</v>
      </c>
      <c r="EZ26" s="6">
        <v>0</v>
      </c>
      <c r="FA26" s="6">
        <v>0</v>
      </c>
      <c r="FB26" s="6">
        <v>0</v>
      </c>
      <c r="FC26" s="6">
        <v>2</v>
      </c>
      <c r="FD26" s="6">
        <v>0</v>
      </c>
      <c r="FE26" s="6"/>
      <c r="FF26" s="6">
        <v>0</v>
      </c>
      <c r="FG26" s="6">
        <v>0</v>
      </c>
      <c r="FH26" s="6">
        <v>4</v>
      </c>
      <c r="FI26" s="6">
        <v>0</v>
      </c>
      <c r="FJ26" s="6"/>
      <c r="FK26" s="6">
        <v>0</v>
      </c>
      <c r="FL26" s="6">
        <v>0</v>
      </c>
      <c r="FM26" s="6"/>
      <c r="FN26" s="6">
        <v>0</v>
      </c>
      <c r="FO26" s="13">
        <v>0</v>
      </c>
      <c r="FP26" s="6">
        <v>0</v>
      </c>
      <c r="FQ26" s="6">
        <v>0</v>
      </c>
      <c r="FR26" s="6">
        <v>0</v>
      </c>
      <c r="FS26" s="6">
        <v>0</v>
      </c>
      <c r="FT26" s="6">
        <v>0</v>
      </c>
      <c r="FU26" s="6">
        <v>0</v>
      </c>
      <c r="FV26" s="6"/>
      <c r="FW26" s="6">
        <v>0</v>
      </c>
      <c r="FX26" s="6">
        <v>0</v>
      </c>
      <c r="FY26" s="6">
        <v>0</v>
      </c>
      <c r="FZ26" s="6">
        <v>0</v>
      </c>
      <c r="GA26" s="6">
        <v>0</v>
      </c>
      <c r="GB26" s="6">
        <v>0</v>
      </c>
      <c r="GC26" s="6">
        <v>0</v>
      </c>
      <c r="GD26" s="6">
        <v>0</v>
      </c>
      <c r="GE26" s="6">
        <v>0</v>
      </c>
      <c r="GF26" s="6">
        <v>4</v>
      </c>
      <c r="GG26" s="6">
        <v>0</v>
      </c>
      <c r="GH26" s="6">
        <v>6</v>
      </c>
      <c r="GI26" s="6">
        <v>0</v>
      </c>
      <c r="GJ26" s="6">
        <v>0</v>
      </c>
      <c r="GK26" s="6">
        <v>0</v>
      </c>
      <c r="GL26" s="6"/>
      <c r="GM26" s="6"/>
      <c r="GN26" s="6">
        <v>0</v>
      </c>
      <c r="GO26" s="6">
        <v>0</v>
      </c>
      <c r="GP26" s="6">
        <v>0</v>
      </c>
      <c r="GQ26" s="6">
        <v>0</v>
      </c>
      <c r="GR26" s="6">
        <v>0</v>
      </c>
      <c r="GS26" s="6">
        <v>0</v>
      </c>
      <c r="GT26" s="6">
        <v>1</v>
      </c>
      <c r="GU26" s="6"/>
      <c r="GV26" s="6">
        <v>0</v>
      </c>
      <c r="GW26" s="6">
        <v>1</v>
      </c>
      <c r="GX26" s="6">
        <v>0</v>
      </c>
      <c r="GY26" s="6">
        <v>0</v>
      </c>
      <c r="GZ26" s="6">
        <v>0</v>
      </c>
      <c r="HA26" s="6">
        <v>0</v>
      </c>
      <c r="HB26" s="6">
        <v>0</v>
      </c>
      <c r="HC26" s="6">
        <v>0</v>
      </c>
      <c r="HD26" s="6">
        <v>0</v>
      </c>
    </row>
    <row r="27" spans="1:212" x14ac:dyDescent="0.25">
      <c r="A27" s="14" t="s">
        <v>12</v>
      </c>
      <c r="B27" s="3">
        <v>37</v>
      </c>
      <c r="C27" s="3">
        <v>14.8</v>
      </c>
      <c r="D27" s="24" t="s">
        <v>313</v>
      </c>
      <c r="E27" s="10">
        <f>SUM(6/400)*100</f>
        <v>1.5</v>
      </c>
      <c r="F27" s="24" t="s">
        <v>294</v>
      </c>
      <c r="H27" s="6">
        <v>0</v>
      </c>
      <c r="I27" s="6">
        <v>0</v>
      </c>
      <c r="J27" s="6">
        <v>186</v>
      </c>
      <c r="K27" s="6">
        <v>0</v>
      </c>
      <c r="L27" s="6">
        <v>0</v>
      </c>
      <c r="M27" s="6">
        <v>64</v>
      </c>
      <c r="N27" s="6">
        <v>31</v>
      </c>
      <c r="O27" s="6">
        <v>4</v>
      </c>
      <c r="P27" s="6">
        <v>0</v>
      </c>
      <c r="Q27" s="6">
        <v>0</v>
      </c>
      <c r="R27" s="6">
        <v>0</v>
      </c>
      <c r="S27" s="6">
        <v>4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1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/>
      <c r="AJ27" s="6"/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2</v>
      </c>
      <c r="AR27" s="6"/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1</v>
      </c>
      <c r="AY27" s="6">
        <v>0</v>
      </c>
      <c r="AZ27" s="6">
        <v>0</v>
      </c>
      <c r="BA27" s="6"/>
      <c r="BB27" s="6"/>
      <c r="BC27" s="6">
        <v>0</v>
      </c>
      <c r="BD27" s="6"/>
      <c r="BE27" s="6"/>
      <c r="BF27" s="6"/>
      <c r="BG27" s="6">
        <v>0</v>
      </c>
      <c r="BH27" s="6">
        <v>0</v>
      </c>
      <c r="BI27" s="6">
        <v>0</v>
      </c>
      <c r="BJ27" s="6">
        <v>0</v>
      </c>
      <c r="BK27" s="6">
        <v>1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9</v>
      </c>
      <c r="BR27" s="6">
        <v>0</v>
      </c>
      <c r="BS27" s="13">
        <v>0</v>
      </c>
      <c r="BT27" s="6">
        <v>0</v>
      </c>
      <c r="BU27" s="6">
        <v>0</v>
      </c>
      <c r="BV27" s="6">
        <v>1</v>
      </c>
      <c r="BW27" s="6">
        <v>0</v>
      </c>
      <c r="BX27" s="6">
        <v>0</v>
      </c>
      <c r="BY27" s="6">
        <v>2</v>
      </c>
      <c r="BZ27" s="6">
        <v>0</v>
      </c>
      <c r="CA27" s="6">
        <v>0</v>
      </c>
      <c r="CB27" s="6">
        <v>2</v>
      </c>
      <c r="CC27" s="6">
        <v>0</v>
      </c>
      <c r="CD27" s="6"/>
      <c r="CE27" s="6">
        <v>4</v>
      </c>
      <c r="CF27" s="6">
        <v>0</v>
      </c>
      <c r="CG27" s="6">
        <v>0</v>
      </c>
      <c r="CH27" s="6"/>
      <c r="CI27" s="6">
        <v>0</v>
      </c>
      <c r="CJ27" s="6">
        <v>0</v>
      </c>
      <c r="CK27" s="6">
        <v>0</v>
      </c>
      <c r="CL27" s="6">
        <v>0</v>
      </c>
      <c r="CM27" s="6"/>
      <c r="CN27" s="6">
        <v>0</v>
      </c>
      <c r="CO27" s="6">
        <v>30</v>
      </c>
      <c r="CP27" s="6">
        <v>0</v>
      </c>
      <c r="CQ27" s="6">
        <v>7</v>
      </c>
      <c r="CR27" s="6">
        <v>2</v>
      </c>
      <c r="CS27" s="6">
        <v>0</v>
      </c>
      <c r="CT27" s="6">
        <v>0</v>
      </c>
      <c r="CU27" s="6">
        <v>1</v>
      </c>
      <c r="CV27" s="6">
        <v>0</v>
      </c>
      <c r="CW27" s="6">
        <v>0</v>
      </c>
      <c r="CX27" s="6">
        <v>0</v>
      </c>
      <c r="CY27" s="6">
        <v>0</v>
      </c>
      <c r="CZ27" s="6">
        <v>0</v>
      </c>
      <c r="DA27" s="6">
        <v>0</v>
      </c>
      <c r="DB27" s="6"/>
      <c r="DC27" s="6">
        <v>0</v>
      </c>
      <c r="DD27" s="6">
        <v>0</v>
      </c>
      <c r="DE27" s="6">
        <v>1</v>
      </c>
      <c r="DF27" s="6">
        <v>0</v>
      </c>
      <c r="DG27" s="6">
        <v>0</v>
      </c>
      <c r="DH27" s="6">
        <v>0</v>
      </c>
      <c r="DI27" s="6">
        <v>0</v>
      </c>
      <c r="DJ27" s="6">
        <v>0</v>
      </c>
      <c r="DK27" s="6">
        <v>0</v>
      </c>
      <c r="DL27" s="6">
        <v>0</v>
      </c>
      <c r="DM27" s="6">
        <v>0</v>
      </c>
      <c r="DN27" s="6"/>
      <c r="DO27" s="6">
        <v>0</v>
      </c>
      <c r="DP27" s="6">
        <v>1</v>
      </c>
      <c r="DQ27" s="6">
        <v>1</v>
      </c>
      <c r="DR27" s="6">
        <v>0</v>
      </c>
      <c r="DS27" s="6">
        <v>0</v>
      </c>
      <c r="DT27" s="6"/>
      <c r="DU27" s="6">
        <v>0</v>
      </c>
      <c r="DV27" s="6">
        <v>0</v>
      </c>
      <c r="DW27" s="6"/>
      <c r="DX27" s="6">
        <v>5</v>
      </c>
      <c r="DY27" s="6">
        <v>0</v>
      </c>
      <c r="DZ27" s="6">
        <v>0</v>
      </c>
      <c r="EA27" s="6">
        <v>0</v>
      </c>
      <c r="EB27" s="6">
        <v>1</v>
      </c>
      <c r="EC27" s="6">
        <v>1</v>
      </c>
      <c r="ED27" s="6">
        <v>0</v>
      </c>
      <c r="EE27" s="6">
        <v>0</v>
      </c>
      <c r="EF27" s="6">
        <v>0</v>
      </c>
      <c r="EG27" s="6">
        <v>0</v>
      </c>
      <c r="EH27" s="6">
        <v>2</v>
      </c>
      <c r="EI27" s="6">
        <v>0</v>
      </c>
      <c r="EJ27" s="6">
        <v>0</v>
      </c>
      <c r="EK27" s="6">
        <v>2</v>
      </c>
      <c r="EL27" s="6">
        <v>0</v>
      </c>
      <c r="EM27" s="6">
        <v>0</v>
      </c>
      <c r="EN27" s="6">
        <v>0</v>
      </c>
      <c r="EO27" s="6">
        <v>0</v>
      </c>
      <c r="EP27" s="6">
        <v>0</v>
      </c>
      <c r="EQ27" s="6">
        <v>0</v>
      </c>
      <c r="ER27" s="13">
        <v>0</v>
      </c>
      <c r="ES27" s="6"/>
      <c r="ET27" s="6">
        <v>0</v>
      </c>
      <c r="EU27" s="6">
        <v>0</v>
      </c>
      <c r="EV27" s="6">
        <v>0</v>
      </c>
      <c r="EW27" s="6">
        <v>0</v>
      </c>
      <c r="EX27" s="6">
        <v>0</v>
      </c>
      <c r="EY27" s="6">
        <v>0</v>
      </c>
      <c r="EZ27" s="6">
        <v>0</v>
      </c>
      <c r="FA27" s="6">
        <v>0</v>
      </c>
      <c r="FB27" s="6">
        <v>0</v>
      </c>
      <c r="FC27" s="6">
        <v>1</v>
      </c>
      <c r="FD27" s="6">
        <v>0</v>
      </c>
      <c r="FE27" s="6"/>
      <c r="FF27" s="6">
        <v>0</v>
      </c>
      <c r="FG27" s="6">
        <v>0</v>
      </c>
      <c r="FH27" s="6">
        <v>0</v>
      </c>
      <c r="FI27" s="6">
        <v>0</v>
      </c>
      <c r="FJ27" s="6"/>
      <c r="FK27" s="6">
        <v>3</v>
      </c>
      <c r="FL27" s="6">
        <v>0</v>
      </c>
      <c r="FM27" s="6"/>
      <c r="FN27" s="6">
        <v>0</v>
      </c>
      <c r="FO27" s="13">
        <v>0</v>
      </c>
      <c r="FP27" s="6">
        <v>0</v>
      </c>
      <c r="FQ27" s="6">
        <v>0</v>
      </c>
      <c r="FR27" s="6">
        <v>0</v>
      </c>
      <c r="FS27" s="6">
        <v>6</v>
      </c>
      <c r="FT27" s="6">
        <v>0</v>
      </c>
      <c r="FU27" s="6">
        <v>5</v>
      </c>
      <c r="FV27" s="6"/>
      <c r="FW27" s="6">
        <v>0</v>
      </c>
      <c r="FX27" s="6">
        <v>12</v>
      </c>
      <c r="FY27" s="6">
        <v>0</v>
      </c>
      <c r="FZ27" s="6">
        <v>0</v>
      </c>
      <c r="GA27" s="6">
        <v>0</v>
      </c>
      <c r="GB27" s="6">
        <v>0</v>
      </c>
      <c r="GC27" s="6">
        <v>0</v>
      </c>
      <c r="GD27" s="6">
        <v>0</v>
      </c>
      <c r="GE27" s="6">
        <v>0</v>
      </c>
      <c r="GF27" s="6">
        <v>0</v>
      </c>
      <c r="GG27" s="6">
        <v>0</v>
      </c>
      <c r="GH27" s="6">
        <v>0</v>
      </c>
      <c r="GI27" s="6">
        <v>0</v>
      </c>
      <c r="GJ27" s="6">
        <v>0</v>
      </c>
      <c r="GK27" s="6">
        <v>0</v>
      </c>
      <c r="GL27" s="6"/>
      <c r="GM27" s="6"/>
      <c r="GN27" s="6">
        <v>0</v>
      </c>
      <c r="GO27" s="6">
        <v>0</v>
      </c>
      <c r="GP27" s="6">
        <v>0</v>
      </c>
      <c r="GQ27" s="6">
        <v>0</v>
      </c>
      <c r="GR27" s="6">
        <v>0</v>
      </c>
      <c r="GS27" s="6">
        <v>0</v>
      </c>
      <c r="GT27" s="6">
        <v>6</v>
      </c>
      <c r="GU27" s="6"/>
      <c r="GV27" s="6">
        <v>0</v>
      </c>
      <c r="GW27" s="6">
        <v>0</v>
      </c>
      <c r="GX27" s="6">
        <v>0</v>
      </c>
      <c r="GY27" s="6">
        <v>0</v>
      </c>
      <c r="GZ27" s="6">
        <v>0</v>
      </c>
      <c r="HA27" s="6">
        <v>0</v>
      </c>
      <c r="HB27" s="6">
        <v>1</v>
      </c>
      <c r="HC27" s="6">
        <v>0</v>
      </c>
      <c r="HD27" s="6">
        <v>0</v>
      </c>
    </row>
    <row r="28" spans="1:212" x14ac:dyDescent="0.25">
      <c r="A28" s="23" t="s">
        <v>24</v>
      </c>
      <c r="B28" s="3">
        <v>37</v>
      </c>
      <c r="C28" s="3">
        <v>10.7</v>
      </c>
      <c r="D28" s="24" t="s">
        <v>311</v>
      </c>
      <c r="E28" s="10">
        <f>SUM(2/400)*100</f>
        <v>0.5</v>
      </c>
      <c r="F28" s="24" t="s">
        <v>303</v>
      </c>
      <c r="H28" s="6">
        <v>13</v>
      </c>
      <c r="I28" s="6">
        <v>0</v>
      </c>
      <c r="J28" s="6">
        <v>3</v>
      </c>
      <c r="K28" s="6">
        <v>0</v>
      </c>
      <c r="L28" s="6">
        <v>0</v>
      </c>
      <c r="M28" s="6">
        <v>0</v>
      </c>
      <c r="N28" s="6">
        <v>9</v>
      </c>
      <c r="O28" s="6">
        <v>15</v>
      </c>
      <c r="P28" s="6">
        <v>0</v>
      </c>
      <c r="Q28" s="6">
        <v>0</v>
      </c>
      <c r="R28" s="6">
        <v>1</v>
      </c>
      <c r="S28" s="6">
        <v>17</v>
      </c>
      <c r="T28" s="6">
        <v>3</v>
      </c>
      <c r="U28" s="6">
        <v>41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1</v>
      </c>
      <c r="AC28" s="6">
        <v>1</v>
      </c>
      <c r="AD28" s="6">
        <v>0</v>
      </c>
      <c r="AE28" s="6">
        <v>1</v>
      </c>
      <c r="AF28" s="6">
        <v>0</v>
      </c>
      <c r="AG28" s="6">
        <v>0</v>
      </c>
      <c r="AH28" s="6">
        <v>0</v>
      </c>
      <c r="AI28" s="6"/>
      <c r="AJ28" s="6"/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1</v>
      </c>
      <c r="AR28" s="6"/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3</v>
      </c>
      <c r="AY28" s="6">
        <v>0</v>
      </c>
      <c r="AZ28" s="6">
        <v>0</v>
      </c>
      <c r="BA28" s="6"/>
      <c r="BB28" s="6"/>
      <c r="BC28" s="6">
        <v>0</v>
      </c>
      <c r="BD28" s="6"/>
      <c r="BE28" s="6"/>
      <c r="BF28" s="6"/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0</v>
      </c>
      <c r="BM28" s="6">
        <v>0</v>
      </c>
      <c r="BN28" s="6">
        <v>0</v>
      </c>
      <c r="BO28" s="6">
        <v>0</v>
      </c>
      <c r="BP28" s="6">
        <v>0</v>
      </c>
      <c r="BQ28" s="6">
        <v>0</v>
      </c>
      <c r="BR28" s="6">
        <v>0</v>
      </c>
      <c r="BS28" s="13">
        <v>0</v>
      </c>
      <c r="BT28" s="6">
        <v>0</v>
      </c>
      <c r="BU28" s="6">
        <v>0</v>
      </c>
      <c r="BV28" s="6">
        <v>1</v>
      </c>
      <c r="BW28" s="6">
        <v>0</v>
      </c>
      <c r="BX28" s="6">
        <v>1</v>
      </c>
      <c r="BY28" s="6">
        <v>0</v>
      </c>
      <c r="BZ28" s="6">
        <v>0</v>
      </c>
      <c r="CA28" s="6">
        <v>0</v>
      </c>
      <c r="CB28" s="6">
        <v>0</v>
      </c>
      <c r="CC28" s="6">
        <v>0</v>
      </c>
      <c r="CD28" s="6"/>
      <c r="CE28" s="6">
        <v>0</v>
      </c>
      <c r="CF28" s="6">
        <v>0</v>
      </c>
      <c r="CG28" s="6">
        <v>0</v>
      </c>
      <c r="CH28" s="6"/>
      <c r="CI28" s="6">
        <v>0</v>
      </c>
      <c r="CJ28" s="6">
        <v>0</v>
      </c>
      <c r="CK28" s="6">
        <v>2</v>
      </c>
      <c r="CL28" s="6">
        <v>0</v>
      </c>
      <c r="CM28" s="6"/>
      <c r="CN28" s="6">
        <v>0</v>
      </c>
      <c r="CO28" s="6">
        <v>9</v>
      </c>
      <c r="CP28" s="6">
        <v>0</v>
      </c>
      <c r="CQ28" s="6">
        <v>58</v>
      </c>
      <c r="CR28" s="6">
        <v>0</v>
      </c>
      <c r="CS28" s="6">
        <v>0</v>
      </c>
      <c r="CT28" s="6">
        <v>5</v>
      </c>
      <c r="CU28" s="6">
        <v>0</v>
      </c>
      <c r="CV28" s="6">
        <v>0</v>
      </c>
      <c r="CW28" s="6">
        <v>0</v>
      </c>
      <c r="CX28" s="6">
        <v>0</v>
      </c>
      <c r="CY28" s="6">
        <v>0</v>
      </c>
      <c r="CZ28" s="6">
        <v>0</v>
      </c>
      <c r="DA28" s="6">
        <v>0</v>
      </c>
      <c r="DB28" s="6"/>
      <c r="DC28" s="6">
        <v>0</v>
      </c>
      <c r="DD28" s="6">
        <v>0</v>
      </c>
      <c r="DE28" s="6">
        <v>0</v>
      </c>
      <c r="DF28" s="6">
        <v>0</v>
      </c>
      <c r="DG28" s="6">
        <v>0</v>
      </c>
      <c r="DH28" s="6">
        <v>0</v>
      </c>
      <c r="DI28" s="6">
        <v>2</v>
      </c>
      <c r="DJ28" s="6">
        <v>0</v>
      </c>
      <c r="DK28" s="6">
        <v>0</v>
      </c>
      <c r="DL28" s="6">
        <v>0</v>
      </c>
      <c r="DM28" s="6">
        <v>0</v>
      </c>
      <c r="DN28" s="6"/>
      <c r="DO28" s="6">
        <v>0</v>
      </c>
      <c r="DP28" s="6">
        <v>0</v>
      </c>
      <c r="DQ28" s="6">
        <v>1</v>
      </c>
      <c r="DR28" s="6">
        <v>0</v>
      </c>
      <c r="DS28" s="6">
        <v>0</v>
      </c>
      <c r="DT28" s="6"/>
      <c r="DU28" s="6">
        <v>0</v>
      </c>
      <c r="DV28" s="6">
        <v>0</v>
      </c>
      <c r="DW28" s="6"/>
      <c r="DX28" s="6">
        <v>2</v>
      </c>
      <c r="DY28" s="6">
        <v>2</v>
      </c>
      <c r="DZ28" s="6">
        <v>0</v>
      </c>
      <c r="EA28" s="6">
        <v>2</v>
      </c>
      <c r="EB28" s="6">
        <v>0</v>
      </c>
      <c r="EC28" s="6">
        <v>0</v>
      </c>
      <c r="ED28" s="6">
        <v>0</v>
      </c>
      <c r="EE28" s="6">
        <v>0</v>
      </c>
      <c r="EF28" s="6">
        <v>0</v>
      </c>
      <c r="EG28" s="6">
        <v>0</v>
      </c>
      <c r="EH28" s="6">
        <v>0</v>
      </c>
      <c r="EI28" s="6">
        <v>0</v>
      </c>
      <c r="EJ28" s="6">
        <v>0</v>
      </c>
      <c r="EK28" s="6">
        <v>0</v>
      </c>
      <c r="EL28" s="6">
        <v>0</v>
      </c>
      <c r="EM28" s="6">
        <v>0</v>
      </c>
      <c r="EN28" s="6">
        <v>0</v>
      </c>
      <c r="EO28" s="6">
        <v>0</v>
      </c>
      <c r="EP28" s="6">
        <v>0</v>
      </c>
      <c r="EQ28" s="6">
        <v>0</v>
      </c>
      <c r="ER28" s="13">
        <v>0</v>
      </c>
      <c r="ES28" s="6"/>
      <c r="ET28" s="6">
        <v>0</v>
      </c>
      <c r="EU28" s="6">
        <v>0</v>
      </c>
      <c r="EV28" s="6">
        <v>0</v>
      </c>
      <c r="EW28" s="6">
        <v>0</v>
      </c>
      <c r="EX28" s="6">
        <v>0</v>
      </c>
      <c r="EY28" s="6">
        <v>0</v>
      </c>
      <c r="EZ28" s="6">
        <v>0</v>
      </c>
      <c r="FA28" s="6">
        <v>0</v>
      </c>
      <c r="FB28" s="6">
        <v>0</v>
      </c>
      <c r="FC28" s="6">
        <v>0</v>
      </c>
      <c r="FD28" s="6">
        <v>0</v>
      </c>
      <c r="FE28" s="6"/>
      <c r="FF28" s="6">
        <v>4</v>
      </c>
      <c r="FG28" s="6">
        <v>1</v>
      </c>
      <c r="FH28" s="6">
        <v>0</v>
      </c>
      <c r="FI28" s="6">
        <v>0</v>
      </c>
      <c r="FJ28" s="6"/>
      <c r="FK28" s="6">
        <v>1</v>
      </c>
      <c r="FL28" s="6">
        <v>0</v>
      </c>
      <c r="FM28" s="6"/>
      <c r="FN28" s="6">
        <v>0</v>
      </c>
      <c r="FO28" s="13">
        <v>0</v>
      </c>
      <c r="FP28" s="6">
        <v>0</v>
      </c>
      <c r="FQ28" s="6">
        <v>0</v>
      </c>
      <c r="FR28" s="6">
        <v>0</v>
      </c>
      <c r="FS28" s="6">
        <v>0</v>
      </c>
      <c r="FT28" s="6">
        <v>0</v>
      </c>
      <c r="FU28" s="6">
        <v>10</v>
      </c>
      <c r="FV28" s="6"/>
      <c r="FW28" s="6">
        <v>0</v>
      </c>
      <c r="FX28" s="6">
        <v>0</v>
      </c>
      <c r="FY28" s="6">
        <v>0</v>
      </c>
      <c r="FZ28" s="6">
        <v>0</v>
      </c>
      <c r="GA28" s="6">
        <v>0</v>
      </c>
      <c r="GB28" s="6">
        <v>0</v>
      </c>
      <c r="GC28" s="6">
        <v>1</v>
      </c>
      <c r="GD28" s="6">
        <v>0</v>
      </c>
      <c r="GE28" s="6">
        <v>2</v>
      </c>
      <c r="GF28" s="6">
        <v>158</v>
      </c>
      <c r="GG28" s="6">
        <v>0</v>
      </c>
      <c r="GH28" s="6">
        <v>0</v>
      </c>
      <c r="GI28" s="6">
        <v>0</v>
      </c>
      <c r="GJ28" s="6">
        <v>0</v>
      </c>
      <c r="GK28" s="6">
        <v>0</v>
      </c>
      <c r="GL28" s="6"/>
      <c r="GM28" s="6"/>
      <c r="GN28" s="6">
        <v>0</v>
      </c>
      <c r="GO28" s="6">
        <v>0</v>
      </c>
      <c r="GP28" s="6">
        <v>0</v>
      </c>
      <c r="GQ28" s="6">
        <v>0</v>
      </c>
      <c r="GR28" s="6">
        <v>2</v>
      </c>
      <c r="GS28" s="6">
        <v>0</v>
      </c>
      <c r="GT28" s="6">
        <v>17</v>
      </c>
      <c r="GU28" s="6"/>
      <c r="GV28" s="6">
        <v>0</v>
      </c>
      <c r="GW28" s="6">
        <v>9</v>
      </c>
      <c r="GX28" s="6">
        <v>0</v>
      </c>
      <c r="GY28" s="6">
        <v>0</v>
      </c>
      <c r="GZ28" s="6">
        <v>0</v>
      </c>
      <c r="HA28" s="6">
        <v>0</v>
      </c>
      <c r="HB28" s="6">
        <v>0</v>
      </c>
      <c r="HC28" s="6">
        <v>0</v>
      </c>
      <c r="HD28" s="6">
        <v>0</v>
      </c>
    </row>
    <row r="29" spans="1:212" ht="15.75" thickBot="1" x14ac:dyDescent="0.3">
      <c r="A29" s="23" t="s">
        <v>25</v>
      </c>
      <c r="B29" s="8">
        <v>23</v>
      </c>
      <c r="C29" s="8">
        <v>13.9</v>
      </c>
      <c r="D29" s="24" t="s">
        <v>312</v>
      </c>
      <c r="E29" s="12">
        <f>SUM(3/400)*100</f>
        <v>0.75</v>
      </c>
      <c r="F29" s="24" t="s">
        <v>302</v>
      </c>
      <c r="H29" s="6">
        <v>4</v>
      </c>
      <c r="I29" s="6">
        <v>0</v>
      </c>
      <c r="J29" s="6">
        <v>8</v>
      </c>
      <c r="K29" s="6">
        <v>0</v>
      </c>
      <c r="L29" s="6">
        <v>0</v>
      </c>
      <c r="M29" s="6">
        <v>0</v>
      </c>
      <c r="N29" s="6">
        <v>3</v>
      </c>
      <c r="O29" s="6">
        <v>2</v>
      </c>
      <c r="P29" s="6">
        <v>0</v>
      </c>
      <c r="Q29" s="6">
        <v>0</v>
      </c>
      <c r="R29" s="6">
        <v>0</v>
      </c>
      <c r="S29" s="6">
        <v>8</v>
      </c>
      <c r="T29" s="6">
        <v>0</v>
      </c>
      <c r="U29" s="6">
        <v>3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/>
      <c r="AJ29" s="6"/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/>
      <c r="AS29" s="6">
        <v>0</v>
      </c>
      <c r="AT29" s="6">
        <v>0</v>
      </c>
      <c r="AU29" s="6">
        <v>0</v>
      </c>
      <c r="AV29" s="6">
        <v>4</v>
      </c>
      <c r="AW29" s="6">
        <v>0</v>
      </c>
      <c r="AX29" s="6">
        <v>2</v>
      </c>
      <c r="AY29" s="6">
        <v>0</v>
      </c>
      <c r="AZ29" s="6">
        <v>0</v>
      </c>
      <c r="BA29" s="6"/>
      <c r="BB29" s="6"/>
      <c r="BC29" s="6">
        <v>0</v>
      </c>
      <c r="BD29" s="6"/>
      <c r="BE29" s="6"/>
      <c r="BF29" s="6"/>
      <c r="BG29" s="6">
        <v>0</v>
      </c>
      <c r="BH29" s="6">
        <v>0</v>
      </c>
      <c r="BI29" s="6">
        <v>0</v>
      </c>
      <c r="BJ29" s="6">
        <v>0</v>
      </c>
      <c r="BK29" s="6">
        <v>8</v>
      </c>
      <c r="BL29" s="6">
        <v>0</v>
      </c>
      <c r="BM29" s="6">
        <v>0</v>
      </c>
      <c r="BN29" s="6">
        <v>0</v>
      </c>
      <c r="BO29" s="6">
        <v>0</v>
      </c>
      <c r="BP29" s="6">
        <v>0</v>
      </c>
      <c r="BQ29" s="6">
        <v>1</v>
      </c>
      <c r="BR29" s="6">
        <v>0</v>
      </c>
      <c r="BS29" s="13">
        <v>0</v>
      </c>
      <c r="BT29" s="6">
        <v>0</v>
      </c>
      <c r="BU29" s="6">
        <v>0</v>
      </c>
      <c r="BV29" s="6">
        <v>235</v>
      </c>
      <c r="BW29" s="6">
        <v>0</v>
      </c>
      <c r="BX29" s="6">
        <v>0</v>
      </c>
      <c r="BY29" s="6">
        <v>0</v>
      </c>
      <c r="BZ29" s="6">
        <v>0</v>
      </c>
      <c r="CA29" s="6">
        <v>0</v>
      </c>
      <c r="CB29" s="6">
        <v>0</v>
      </c>
      <c r="CC29" s="6">
        <v>0</v>
      </c>
      <c r="CD29" s="6"/>
      <c r="CE29" s="6">
        <v>0</v>
      </c>
      <c r="CF29" s="6">
        <v>0</v>
      </c>
      <c r="CG29" s="6">
        <v>0</v>
      </c>
      <c r="CH29" s="6"/>
      <c r="CI29" s="6">
        <v>0</v>
      </c>
      <c r="CJ29" s="6">
        <v>0</v>
      </c>
      <c r="CK29" s="6">
        <v>2</v>
      </c>
      <c r="CL29" s="6">
        <v>0</v>
      </c>
      <c r="CM29" s="6"/>
      <c r="CN29" s="6">
        <v>0</v>
      </c>
      <c r="CO29" s="6">
        <v>0</v>
      </c>
      <c r="CP29" s="6">
        <v>0</v>
      </c>
      <c r="CQ29" s="6">
        <v>63</v>
      </c>
      <c r="CR29" s="6">
        <v>2</v>
      </c>
      <c r="CS29" s="6">
        <v>0</v>
      </c>
      <c r="CT29" s="6">
        <v>4</v>
      </c>
      <c r="CU29" s="6">
        <v>0</v>
      </c>
      <c r="CV29" s="6">
        <v>0</v>
      </c>
      <c r="CW29" s="6">
        <v>0</v>
      </c>
      <c r="CX29" s="6">
        <v>0</v>
      </c>
      <c r="CY29" s="6">
        <v>0</v>
      </c>
      <c r="CZ29" s="6">
        <v>0</v>
      </c>
      <c r="DA29" s="6">
        <v>0</v>
      </c>
      <c r="DB29" s="6"/>
      <c r="DC29" s="6">
        <v>0</v>
      </c>
      <c r="DD29" s="6">
        <v>0</v>
      </c>
      <c r="DE29" s="6">
        <v>0</v>
      </c>
      <c r="DF29" s="6">
        <v>0</v>
      </c>
      <c r="DG29" s="6">
        <v>0</v>
      </c>
      <c r="DH29" s="6">
        <v>0</v>
      </c>
      <c r="DI29" s="6">
        <v>0</v>
      </c>
      <c r="DJ29" s="6">
        <v>0</v>
      </c>
      <c r="DK29" s="6">
        <v>0</v>
      </c>
      <c r="DL29" s="6">
        <v>0</v>
      </c>
      <c r="DM29" s="6">
        <v>0</v>
      </c>
      <c r="DN29" s="6"/>
      <c r="DO29" s="6">
        <v>0</v>
      </c>
      <c r="DP29" s="6">
        <v>0</v>
      </c>
      <c r="DQ29" s="6">
        <v>1</v>
      </c>
      <c r="DR29" s="6">
        <v>0</v>
      </c>
      <c r="DS29" s="6">
        <v>0</v>
      </c>
      <c r="DT29" s="6"/>
      <c r="DU29" s="6">
        <v>0</v>
      </c>
      <c r="DV29" s="6">
        <v>0</v>
      </c>
      <c r="DW29" s="6"/>
      <c r="DX29" s="6">
        <v>0</v>
      </c>
      <c r="DY29" s="6">
        <v>18</v>
      </c>
      <c r="DZ29" s="6">
        <v>0</v>
      </c>
      <c r="EA29" s="6">
        <v>0</v>
      </c>
      <c r="EB29" s="6">
        <v>0</v>
      </c>
      <c r="EC29" s="6">
        <v>0</v>
      </c>
      <c r="ED29" s="6">
        <v>0</v>
      </c>
      <c r="EE29" s="6">
        <v>0</v>
      </c>
      <c r="EF29" s="6">
        <v>0</v>
      </c>
      <c r="EG29" s="6">
        <v>0</v>
      </c>
      <c r="EH29" s="6">
        <v>0</v>
      </c>
      <c r="EI29" s="6">
        <v>0</v>
      </c>
      <c r="EJ29" s="6">
        <v>0</v>
      </c>
      <c r="EK29" s="6">
        <v>0</v>
      </c>
      <c r="EL29" s="6">
        <v>0</v>
      </c>
      <c r="EM29" s="6">
        <v>0</v>
      </c>
      <c r="EN29" s="6">
        <v>0</v>
      </c>
      <c r="EO29" s="6">
        <v>0</v>
      </c>
      <c r="EP29" s="6">
        <v>0</v>
      </c>
      <c r="EQ29" s="6">
        <v>0</v>
      </c>
      <c r="ER29" s="13">
        <v>0</v>
      </c>
      <c r="ES29" s="6"/>
      <c r="ET29" s="6">
        <v>0</v>
      </c>
      <c r="EU29" s="6">
        <v>0</v>
      </c>
      <c r="EV29" s="6">
        <v>0</v>
      </c>
      <c r="EW29" s="6">
        <v>0</v>
      </c>
      <c r="EX29" s="6">
        <v>0</v>
      </c>
      <c r="EY29" s="6">
        <v>0</v>
      </c>
      <c r="EZ29" s="6">
        <v>0</v>
      </c>
      <c r="FA29" s="6">
        <v>0</v>
      </c>
      <c r="FB29" s="6">
        <v>0</v>
      </c>
      <c r="FC29" s="6">
        <v>3</v>
      </c>
      <c r="FD29" s="6">
        <v>0</v>
      </c>
      <c r="FE29" s="6"/>
      <c r="FF29" s="6">
        <v>0</v>
      </c>
      <c r="FG29" s="6">
        <v>0</v>
      </c>
      <c r="FH29" s="6">
        <v>0</v>
      </c>
      <c r="FI29" s="6">
        <v>0</v>
      </c>
      <c r="FJ29" s="6"/>
      <c r="FK29" s="6">
        <v>0</v>
      </c>
      <c r="FL29" s="6">
        <v>0</v>
      </c>
      <c r="FM29" s="6"/>
      <c r="FN29" s="6">
        <v>0</v>
      </c>
      <c r="FO29" s="13">
        <v>0</v>
      </c>
      <c r="FP29" s="6">
        <v>0</v>
      </c>
      <c r="FQ29" s="6">
        <v>0</v>
      </c>
      <c r="FR29" s="6">
        <v>0</v>
      </c>
      <c r="FS29" s="6">
        <v>0</v>
      </c>
      <c r="FT29" s="6">
        <v>0</v>
      </c>
      <c r="FU29" s="6">
        <v>2</v>
      </c>
      <c r="FV29" s="6"/>
      <c r="FW29" s="6">
        <v>0</v>
      </c>
      <c r="FX29" s="6">
        <v>0</v>
      </c>
      <c r="FY29" s="6">
        <v>0</v>
      </c>
      <c r="FZ29" s="6">
        <v>0</v>
      </c>
      <c r="GA29" s="6">
        <v>0</v>
      </c>
      <c r="GB29" s="6">
        <v>0</v>
      </c>
      <c r="GC29" s="6">
        <v>0</v>
      </c>
      <c r="GD29" s="6">
        <v>0</v>
      </c>
      <c r="GE29" s="6">
        <v>0</v>
      </c>
      <c r="GF29" s="6">
        <v>19</v>
      </c>
      <c r="GG29" s="6">
        <v>0</v>
      </c>
      <c r="GH29" s="6">
        <v>0</v>
      </c>
      <c r="GI29" s="6">
        <v>1</v>
      </c>
      <c r="GJ29" s="6">
        <v>0</v>
      </c>
      <c r="GK29" s="6">
        <v>0</v>
      </c>
      <c r="GL29" s="6"/>
      <c r="GM29" s="6"/>
      <c r="GN29" s="6">
        <v>0</v>
      </c>
      <c r="GO29" s="6">
        <v>0</v>
      </c>
      <c r="GP29" s="6">
        <v>0</v>
      </c>
      <c r="GQ29" s="6">
        <v>0</v>
      </c>
      <c r="GR29" s="6">
        <v>0</v>
      </c>
      <c r="GS29" s="6">
        <v>0</v>
      </c>
      <c r="GT29" s="6">
        <v>7</v>
      </c>
      <c r="GU29" s="6"/>
      <c r="GV29" s="6">
        <v>0</v>
      </c>
      <c r="GW29" s="6">
        <v>0</v>
      </c>
      <c r="GX29" s="6">
        <v>0</v>
      </c>
      <c r="GY29" s="6">
        <v>0</v>
      </c>
      <c r="GZ29" s="6">
        <v>0</v>
      </c>
      <c r="HA29" s="6">
        <v>0</v>
      </c>
      <c r="HB29" s="6">
        <v>0</v>
      </c>
      <c r="HC29" s="6">
        <v>0</v>
      </c>
      <c r="HD29" s="6">
        <v>0</v>
      </c>
    </row>
    <row r="30" spans="1:212" x14ac:dyDescent="0.25">
      <c r="A30" s="23" t="s">
        <v>299</v>
      </c>
      <c r="B30" s="3">
        <v>25</v>
      </c>
      <c r="C30" s="3">
        <v>13.5</v>
      </c>
      <c r="D30" s="24" t="s">
        <v>312</v>
      </c>
      <c r="E30" s="10">
        <f>SUM(2/400)*100</f>
        <v>0.5</v>
      </c>
      <c r="F30" s="24" t="s">
        <v>302</v>
      </c>
      <c r="H30" s="6">
        <v>12</v>
      </c>
      <c r="I30" s="6">
        <v>0</v>
      </c>
      <c r="J30" s="6">
        <v>1</v>
      </c>
      <c r="K30" s="6">
        <v>0</v>
      </c>
      <c r="L30" s="6">
        <v>1</v>
      </c>
      <c r="M30" s="6">
        <v>0</v>
      </c>
      <c r="N30" s="6">
        <v>0</v>
      </c>
      <c r="O30" s="6">
        <v>3</v>
      </c>
      <c r="P30" s="6">
        <v>0</v>
      </c>
      <c r="Q30" s="6">
        <v>0</v>
      </c>
      <c r="R30" s="6">
        <v>0</v>
      </c>
      <c r="S30" s="6">
        <v>4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/>
      <c r="AJ30" s="6"/>
      <c r="AK30" s="6">
        <v>0</v>
      </c>
      <c r="AL30" s="6">
        <v>0</v>
      </c>
      <c r="AM30" s="6">
        <v>1</v>
      </c>
      <c r="AN30" s="6">
        <v>0</v>
      </c>
      <c r="AO30" s="6">
        <v>0</v>
      </c>
      <c r="AP30" s="6">
        <v>0</v>
      </c>
      <c r="AQ30" s="6">
        <v>0</v>
      </c>
      <c r="AR30" s="6"/>
      <c r="AS30" s="6">
        <v>0</v>
      </c>
      <c r="AT30" s="6">
        <v>0</v>
      </c>
      <c r="AU30" s="6">
        <v>0</v>
      </c>
      <c r="AV30" s="6">
        <v>4</v>
      </c>
      <c r="AW30" s="6">
        <v>1</v>
      </c>
      <c r="AX30" s="6">
        <v>7</v>
      </c>
      <c r="AY30" s="6">
        <v>0</v>
      </c>
      <c r="AZ30" s="6">
        <v>0</v>
      </c>
      <c r="BA30" s="6"/>
      <c r="BB30" s="6"/>
      <c r="BC30" s="6">
        <v>0</v>
      </c>
      <c r="BD30" s="6"/>
      <c r="BE30" s="6"/>
      <c r="BF30" s="6"/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0</v>
      </c>
      <c r="BR30" s="6">
        <v>0</v>
      </c>
      <c r="BS30" s="13">
        <v>0</v>
      </c>
      <c r="BT30" s="6">
        <v>0</v>
      </c>
      <c r="BU30" s="6">
        <v>0</v>
      </c>
      <c r="BV30" s="6">
        <v>0</v>
      </c>
      <c r="BW30" s="6">
        <v>0</v>
      </c>
      <c r="BX30" s="6">
        <v>0</v>
      </c>
      <c r="BY30" s="6">
        <v>0</v>
      </c>
      <c r="BZ30" s="6">
        <v>0</v>
      </c>
      <c r="CA30" s="6">
        <v>0</v>
      </c>
      <c r="CB30" s="6">
        <v>0</v>
      </c>
      <c r="CC30" s="6">
        <v>0</v>
      </c>
      <c r="CD30" s="6"/>
      <c r="CE30" s="6">
        <v>1</v>
      </c>
      <c r="CF30" s="6">
        <v>0</v>
      </c>
      <c r="CG30" s="6">
        <v>0</v>
      </c>
      <c r="CH30" s="6"/>
      <c r="CI30" s="6">
        <v>0</v>
      </c>
      <c r="CJ30" s="6">
        <v>0</v>
      </c>
      <c r="CK30" s="6">
        <v>30</v>
      </c>
      <c r="CL30" s="6">
        <v>0</v>
      </c>
      <c r="CM30" s="6"/>
      <c r="CN30" s="6">
        <v>0</v>
      </c>
      <c r="CO30" s="6">
        <v>2</v>
      </c>
      <c r="CP30" s="6">
        <v>0</v>
      </c>
      <c r="CQ30" s="6">
        <v>34</v>
      </c>
      <c r="CR30" s="6">
        <v>0</v>
      </c>
      <c r="CS30" s="6">
        <v>0</v>
      </c>
      <c r="CT30" s="6">
        <v>26</v>
      </c>
      <c r="CU30" s="6">
        <v>0</v>
      </c>
      <c r="CV30" s="6">
        <v>0</v>
      </c>
      <c r="CW30" s="6">
        <v>0</v>
      </c>
      <c r="CX30" s="6">
        <v>0</v>
      </c>
      <c r="CY30" s="6">
        <v>0</v>
      </c>
      <c r="CZ30" s="6">
        <v>0</v>
      </c>
      <c r="DA30" s="6">
        <v>0</v>
      </c>
      <c r="DB30" s="6"/>
      <c r="DC30" s="6">
        <v>0</v>
      </c>
      <c r="DD30" s="6">
        <v>0</v>
      </c>
      <c r="DE30" s="6">
        <v>0</v>
      </c>
      <c r="DF30" s="6">
        <v>0</v>
      </c>
      <c r="DG30" s="6">
        <v>0</v>
      </c>
      <c r="DH30" s="6">
        <v>0</v>
      </c>
      <c r="DI30" s="6">
        <v>0</v>
      </c>
      <c r="DJ30" s="6">
        <v>0</v>
      </c>
      <c r="DK30" s="6">
        <v>0</v>
      </c>
      <c r="DL30" s="6">
        <v>1</v>
      </c>
      <c r="DM30" s="6">
        <v>0</v>
      </c>
      <c r="DN30" s="6"/>
      <c r="DO30" s="6">
        <v>0</v>
      </c>
      <c r="DP30" s="6">
        <v>0</v>
      </c>
      <c r="DQ30" s="6">
        <v>1</v>
      </c>
      <c r="DR30" s="6">
        <v>0</v>
      </c>
      <c r="DS30" s="6">
        <v>0</v>
      </c>
      <c r="DT30" s="6"/>
      <c r="DU30" s="6">
        <v>0</v>
      </c>
      <c r="DV30" s="6">
        <v>0</v>
      </c>
      <c r="DW30" s="6"/>
      <c r="DX30" s="6">
        <v>0</v>
      </c>
      <c r="DY30" s="6">
        <v>0</v>
      </c>
      <c r="DZ30" s="6">
        <v>0</v>
      </c>
      <c r="EA30" s="6">
        <v>0</v>
      </c>
      <c r="EB30" s="6">
        <v>0</v>
      </c>
      <c r="EC30" s="6">
        <v>0</v>
      </c>
      <c r="ED30" s="6">
        <v>0</v>
      </c>
      <c r="EE30" s="6">
        <v>0</v>
      </c>
      <c r="EF30" s="6">
        <v>0</v>
      </c>
      <c r="EG30" s="6">
        <v>0</v>
      </c>
      <c r="EH30" s="6">
        <v>0</v>
      </c>
      <c r="EI30" s="6">
        <v>0</v>
      </c>
      <c r="EJ30" s="6">
        <v>1</v>
      </c>
      <c r="EK30" s="6">
        <v>0</v>
      </c>
      <c r="EL30" s="6">
        <v>0</v>
      </c>
      <c r="EM30" s="6">
        <v>0</v>
      </c>
      <c r="EN30" s="6">
        <v>0</v>
      </c>
      <c r="EO30" s="6">
        <v>0</v>
      </c>
      <c r="EP30" s="6">
        <v>0</v>
      </c>
      <c r="EQ30" s="6">
        <v>0</v>
      </c>
      <c r="ER30" s="13">
        <v>0</v>
      </c>
      <c r="ES30" s="6"/>
      <c r="ET30" s="6">
        <v>0</v>
      </c>
      <c r="EU30" s="6">
        <v>0</v>
      </c>
      <c r="EV30" s="6">
        <v>0</v>
      </c>
      <c r="EW30" s="6">
        <v>0</v>
      </c>
      <c r="EX30" s="6">
        <v>0</v>
      </c>
      <c r="EY30" s="6">
        <v>0</v>
      </c>
      <c r="EZ30" s="6">
        <v>0</v>
      </c>
      <c r="FA30" s="6">
        <v>0</v>
      </c>
      <c r="FB30" s="6">
        <v>0</v>
      </c>
      <c r="FC30" s="6">
        <v>0</v>
      </c>
      <c r="FD30" s="6">
        <v>0</v>
      </c>
      <c r="FE30" s="6"/>
      <c r="FF30" s="6">
        <v>0</v>
      </c>
      <c r="FG30" s="6">
        <v>0</v>
      </c>
      <c r="FH30" s="6">
        <v>0</v>
      </c>
      <c r="FI30" s="6">
        <v>0</v>
      </c>
      <c r="FJ30" s="6"/>
      <c r="FK30" s="6">
        <v>0</v>
      </c>
      <c r="FL30" s="6">
        <v>3</v>
      </c>
      <c r="FM30" s="6"/>
      <c r="FN30" s="6">
        <v>0</v>
      </c>
      <c r="FO30" s="13">
        <v>0</v>
      </c>
      <c r="FP30" s="6">
        <v>0</v>
      </c>
      <c r="FQ30" s="6">
        <v>0</v>
      </c>
      <c r="FR30" s="6">
        <v>0</v>
      </c>
      <c r="FS30" s="6">
        <v>0</v>
      </c>
      <c r="FT30" s="6">
        <v>0</v>
      </c>
      <c r="FU30" s="6">
        <v>9</v>
      </c>
      <c r="FV30" s="6"/>
      <c r="FW30" s="6">
        <v>0</v>
      </c>
      <c r="FX30" s="6">
        <v>0</v>
      </c>
      <c r="FY30" s="6">
        <v>0</v>
      </c>
      <c r="FZ30" s="6">
        <v>0</v>
      </c>
      <c r="GA30" s="6">
        <v>0</v>
      </c>
      <c r="GB30" s="6">
        <v>0</v>
      </c>
      <c r="GC30" s="6">
        <v>4</v>
      </c>
      <c r="GD30" s="6">
        <v>0</v>
      </c>
      <c r="GE30" s="6">
        <v>15</v>
      </c>
      <c r="GF30" s="6">
        <v>224</v>
      </c>
      <c r="GG30" s="6">
        <v>0</v>
      </c>
      <c r="GH30" s="6">
        <v>1</v>
      </c>
      <c r="GI30" s="6">
        <v>0</v>
      </c>
      <c r="GJ30" s="6">
        <v>0</v>
      </c>
      <c r="GK30" s="6">
        <v>0</v>
      </c>
      <c r="GL30" s="6"/>
      <c r="GM30" s="6"/>
      <c r="GN30" s="6">
        <v>0</v>
      </c>
      <c r="GO30" s="6">
        <v>0</v>
      </c>
      <c r="GP30" s="6">
        <v>0</v>
      </c>
      <c r="GQ30" s="6">
        <v>0</v>
      </c>
      <c r="GR30" s="6">
        <v>0</v>
      </c>
      <c r="GS30" s="6">
        <v>0</v>
      </c>
      <c r="GT30" s="6">
        <v>14</v>
      </c>
      <c r="GU30" s="6"/>
      <c r="GV30" s="6">
        <v>0</v>
      </c>
      <c r="GW30" s="6">
        <v>0</v>
      </c>
      <c r="GX30" s="6">
        <v>0</v>
      </c>
      <c r="GY30" s="6">
        <v>0</v>
      </c>
      <c r="GZ30" s="6">
        <v>0</v>
      </c>
      <c r="HA30" s="6">
        <v>0</v>
      </c>
      <c r="HB30" s="6">
        <v>0</v>
      </c>
      <c r="HC30" s="6">
        <v>0</v>
      </c>
      <c r="HD30" s="6">
        <v>0</v>
      </c>
    </row>
    <row r="31" spans="1:212" x14ac:dyDescent="0.25">
      <c r="A31" s="23" t="s">
        <v>26</v>
      </c>
      <c r="B31" s="3">
        <v>25</v>
      </c>
      <c r="C31" s="3">
        <v>14.4</v>
      </c>
      <c r="D31" s="24" t="s">
        <v>313</v>
      </c>
      <c r="E31" s="10">
        <f>SUM(2/400)*100</f>
        <v>0.5</v>
      </c>
      <c r="F31" s="24" t="s">
        <v>302</v>
      </c>
      <c r="H31" s="6">
        <v>3</v>
      </c>
      <c r="I31" s="6">
        <v>0</v>
      </c>
      <c r="J31" s="6">
        <v>2</v>
      </c>
      <c r="K31" s="6">
        <v>0</v>
      </c>
      <c r="L31" s="6">
        <v>0</v>
      </c>
      <c r="M31" s="6">
        <v>0</v>
      </c>
      <c r="N31" s="6">
        <v>0</v>
      </c>
      <c r="O31" s="6">
        <v>7</v>
      </c>
      <c r="P31" s="6">
        <v>0</v>
      </c>
      <c r="Q31" s="6">
        <v>1</v>
      </c>
      <c r="R31" s="6">
        <v>0</v>
      </c>
      <c r="S31" s="6">
        <v>4</v>
      </c>
      <c r="T31" s="6">
        <v>0</v>
      </c>
      <c r="U31" s="6">
        <v>4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/>
      <c r="AJ31" s="6"/>
      <c r="AK31" s="6">
        <v>0</v>
      </c>
      <c r="AL31" s="6">
        <v>0</v>
      </c>
      <c r="AM31" s="6">
        <v>4</v>
      </c>
      <c r="AN31" s="6">
        <v>0</v>
      </c>
      <c r="AO31" s="6">
        <v>0</v>
      </c>
      <c r="AP31" s="6">
        <v>0</v>
      </c>
      <c r="AQ31" s="6">
        <v>1</v>
      </c>
      <c r="AR31" s="6"/>
      <c r="AS31" s="6">
        <v>0</v>
      </c>
      <c r="AT31" s="6">
        <v>0</v>
      </c>
      <c r="AU31" s="6">
        <v>0</v>
      </c>
      <c r="AV31" s="6">
        <v>1</v>
      </c>
      <c r="AW31" s="6">
        <v>0</v>
      </c>
      <c r="AX31" s="6">
        <v>0</v>
      </c>
      <c r="AY31" s="6">
        <v>0</v>
      </c>
      <c r="AZ31" s="6">
        <v>0</v>
      </c>
      <c r="BA31" s="6"/>
      <c r="BB31" s="6"/>
      <c r="BC31" s="6">
        <v>0</v>
      </c>
      <c r="BD31" s="6"/>
      <c r="BE31" s="6"/>
      <c r="BF31" s="6"/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0</v>
      </c>
      <c r="BS31" s="13">
        <v>0</v>
      </c>
      <c r="BT31" s="6">
        <v>0</v>
      </c>
      <c r="BU31" s="6">
        <v>0</v>
      </c>
      <c r="BV31" s="6">
        <v>0</v>
      </c>
      <c r="BW31" s="6">
        <v>0</v>
      </c>
      <c r="BX31" s="6">
        <v>0</v>
      </c>
      <c r="BY31" s="6">
        <v>0</v>
      </c>
      <c r="BZ31" s="6">
        <v>0</v>
      </c>
      <c r="CA31" s="6">
        <v>0</v>
      </c>
      <c r="CB31" s="6">
        <v>0</v>
      </c>
      <c r="CC31" s="6">
        <v>0</v>
      </c>
      <c r="CD31" s="6"/>
      <c r="CE31" s="6">
        <v>0</v>
      </c>
      <c r="CF31" s="6">
        <v>0</v>
      </c>
      <c r="CG31" s="6">
        <v>0</v>
      </c>
      <c r="CH31" s="6"/>
      <c r="CI31" s="6">
        <v>0</v>
      </c>
      <c r="CJ31" s="6">
        <v>0</v>
      </c>
      <c r="CK31" s="6">
        <v>14</v>
      </c>
      <c r="CL31" s="6">
        <v>0</v>
      </c>
      <c r="CM31" s="6"/>
      <c r="CN31" s="6">
        <v>0</v>
      </c>
      <c r="CO31" s="6">
        <v>3</v>
      </c>
      <c r="CP31" s="6">
        <v>0</v>
      </c>
      <c r="CQ31" s="6">
        <v>31</v>
      </c>
      <c r="CR31" s="6">
        <v>0</v>
      </c>
      <c r="CS31" s="6">
        <v>0</v>
      </c>
      <c r="CT31" s="6">
        <v>33</v>
      </c>
      <c r="CU31" s="6">
        <v>0</v>
      </c>
      <c r="CV31" s="6">
        <v>0</v>
      </c>
      <c r="CW31" s="6">
        <v>0</v>
      </c>
      <c r="CX31" s="6">
        <v>0</v>
      </c>
      <c r="CY31" s="6">
        <v>0</v>
      </c>
      <c r="CZ31" s="6">
        <v>1</v>
      </c>
      <c r="DA31" s="6">
        <v>0</v>
      </c>
      <c r="DB31" s="6"/>
      <c r="DC31" s="6">
        <v>0</v>
      </c>
      <c r="DD31" s="6">
        <v>0</v>
      </c>
      <c r="DE31" s="6">
        <v>0</v>
      </c>
      <c r="DF31" s="6">
        <v>0</v>
      </c>
      <c r="DG31" s="6">
        <v>0</v>
      </c>
      <c r="DH31" s="6">
        <v>0</v>
      </c>
      <c r="DI31" s="6">
        <v>0</v>
      </c>
      <c r="DJ31" s="6">
        <v>0</v>
      </c>
      <c r="DK31" s="6">
        <v>0</v>
      </c>
      <c r="DL31" s="6">
        <v>0</v>
      </c>
      <c r="DM31" s="6">
        <v>0</v>
      </c>
      <c r="DN31" s="6"/>
      <c r="DO31" s="6">
        <v>0</v>
      </c>
      <c r="DP31" s="6">
        <v>0</v>
      </c>
      <c r="DQ31" s="6">
        <v>0</v>
      </c>
      <c r="DR31" s="6">
        <v>0</v>
      </c>
      <c r="DS31" s="6">
        <v>0</v>
      </c>
      <c r="DT31" s="6"/>
      <c r="DU31" s="6">
        <v>0</v>
      </c>
      <c r="DV31" s="6">
        <v>0</v>
      </c>
      <c r="DW31" s="6"/>
      <c r="DX31" s="6">
        <v>0</v>
      </c>
      <c r="DY31" s="6">
        <v>2</v>
      </c>
      <c r="DZ31" s="6">
        <v>0</v>
      </c>
      <c r="EA31" s="6">
        <v>0</v>
      </c>
      <c r="EB31" s="6">
        <v>1</v>
      </c>
      <c r="EC31" s="6">
        <v>0</v>
      </c>
      <c r="ED31" s="6">
        <v>0</v>
      </c>
      <c r="EE31" s="6">
        <v>0</v>
      </c>
      <c r="EF31" s="6">
        <v>0</v>
      </c>
      <c r="EG31" s="6">
        <v>0</v>
      </c>
      <c r="EH31" s="6">
        <v>0</v>
      </c>
      <c r="EI31" s="6">
        <v>0</v>
      </c>
      <c r="EJ31" s="6">
        <v>0</v>
      </c>
      <c r="EK31" s="6">
        <v>0</v>
      </c>
      <c r="EL31" s="6">
        <v>0</v>
      </c>
      <c r="EM31" s="6">
        <v>0</v>
      </c>
      <c r="EN31" s="6">
        <v>0</v>
      </c>
      <c r="EO31" s="6">
        <v>0</v>
      </c>
      <c r="EP31" s="6">
        <v>0</v>
      </c>
      <c r="EQ31" s="6">
        <v>0</v>
      </c>
      <c r="ER31" s="13">
        <v>0</v>
      </c>
      <c r="ES31" s="6"/>
      <c r="ET31" s="6">
        <v>0</v>
      </c>
      <c r="EU31" s="6">
        <v>0</v>
      </c>
      <c r="EV31" s="6">
        <v>0</v>
      </c>
      <c r="EW31" s="6">
        <v>0</v>
      </c>
      <c r="EX31" s="6">
        <v>0</v>
      </c>
      <c r="EY31" s="6">
        <v>0</v>
      </c>
      <c r="EZ31" s="6">
        <v>0</v>
      </c>
      <c r="FA31" s="6">
        <v>0</v>
      </c>
      <c r="FB31" s="6">
        <v>0</v>
      </c>
      <c r="FC31" s="6">
        <v>0</v>
      </c>
      <c r="FD31" s="6">
        <v>0</v>
      </c>
      <c r="FE31" s="6"/>
      <c r="FF31" s="6">
        <v>0</v>
      </c>
      <c r="FG31" s="6">
        <v>0</v>
      </c>
      <c r="FH31" s="6">
        <v>1</v>
      </c>
      <c r="FI31" s="6">
        <v>0</v>
      </c>
      <c r="FJ31" s="6"/>
      <c r="FK31" s="6">
        <v>0</v>
      </c>
      <c r="FL31" s="6">
        <v>0</v>
      </c>
      <c r="FM31" s="6"/>
      <c r="FN31" s="6">
        <v>0</v>
      </c>
      <c r="FO31" s="13">
        <v>0</v>
      </c>
      <c r="FP31" s="6">
        <v>0</v>
      </c>
      <c r="FQ31" s="6">
        <v>0</v>
      </c>
      <c r="FR31" s="6">
        <v>0</v>
      </c>
      <c r="FS31" s="6">
        <v>0</v>
      </c>
      <c r="FT31" s="6">
        <v>0</v>
      </c>
      <c r="FU31" s="6">
        <v>0</v>
      </c>
      <c r="FV31" s="6"/>
      <c r="FW31" s="6">
        <v>0</v>
      </c>
      <c r="FX31" s="6">
        <v>0</v>
      </c>
      <c r="FY31" s="6">
        <v>0</v>
      </c>
      <c r="FZ31" s="6">
        <v>0</v>
      </c>
      <c r="GA31" s="6">
        <v>0</v>
      </c>
      <c r="GB31" s="6">
        <v>0</v>
      </c>
      <c r="GC31" s="6">
        <v>1</v>
      </c>
      <c r="GD31" s="6">
        <v>0</v>
      </c>
      <c r="GE31" s="6">
        <v>3</v>
      </c>
      <c r="GF31" s="6">
        <v>257</v>
      </c>
      <c r="GG31" s="6">
        <v>0</v>
      </c>
      <c r="GH31" s="6">
        <v>0</v>
      </c>
      <c r="GI31" s="6">
        <v>0</v>
      </c>
      <c r="GJ31" s="6">
        <v>3</v>
      </c>
      <c r="GK31" s="6">
        <v>0</v>
      </c>
      <c r="GL31" s="6"/>
      <c r="GM31" s="6"/>
      <c r="GN31" s="6">
        <v>0</v>
      </c>
      <c r="GO31" s="6">
        <v>0</v>
      </c>
      <c r="GP31" s="6">
        <v>0</v>
      </c>
      <c r="GQ31" s="6">
        <v>0</v>
      </c>
      <c r="GR31" s="6">
        <v>1</v>
      </c>
      <c r="GS31" s="6">
        <v>0</v>
      </c>
      <c r="GT31" s="6">
        <v>21</v>
      </c>
      <c r="GU31" s="6"/>
      <c r="GV31" s="6">
        <v>0</v>
      </c>
      <c r="GW31" s="6">
        <v>1</v>
      </c>
      <c r="GX31" s="6">
        <v>0</v>
      </c>
      <c r="GY31" s="6">
        <v>0</v>
      </c>
      <c r="GZ31" s="6">
        <v>0</v>
      </c>
      <c r="HA31" s="6">
        <v>0</v>
      </c>
      <c r="HB31" s="6">
        <v>0</v>
      </c>
      <c r="HC31" s="6">
        <v>0</v>
      </c>
      <c r="HD31" s="6">
        <v>0</v>
      </c>
    </row>
    <row r="32" spans="1:212" x14ac:dyDescent="0.25">
      <c r="A32" s="23" t="s">
        <v>298</v>
      </c>
      <c r="B32" s="3">
        <v>22</v>
      </c>
      <c r="C32" s="3">
        <v>15.4</v>
      </c>
      <c r="D32" s="24" t="s">
        <v>314</v>
      </c>
      <c r="E32" s="10">
        <v>0</v>
      </c>
      <c r="F32" s="24" t="s">
        <v>284</v>
      </c>
      <c r="H32" s="6">
        <v>38</v>
      </c>
      <c r="I32" s="6">
        <v>0</v>
      </c>
      <c r="J32" s="6">
        <v>318</v>
      </c>
      <c r="K32" s="6">
        <v>0</v>
      </c>
      <c r="L32" s="6">
        <v>0</v>
      </c>
      <c r="M32" s="6">
        <v>0</v>
      </c>
      <c r="N32" s="6">
        <v>0</v>
      </c>
      <c r="O32" s="6">
        <v>1</v>
      </c>
      <c r="P32" s="6">
        <v>0</v>
      </c>
      <c r="Q32" s="6">
        <v>0</v>
      </c>
      <c r="R32" s="6">
        <v>0</v>
      </c>
      <c r="S32" s="6">
        <v>3</v>
      </c>
      <c r="T32" s="6">
        <v>1</v>
      </c>
      <c r="U32" s="6">
        <v>1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1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/>
      <c r="AJ32" s="6"/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/>
      <c r="AS32" s="6">
        <v>0</v>
      </c>
      <c r="AT32" s="6">
        <v>0</v>
      </c>
      <c r="AU32" s="6">
        <v>0</v>
      </c>
      <c r="AV32" s="6">
        <v>5</v>
      </c>
      <c r="AW32" s="6">
        <v>0</v>
      </c>
      <c r="AX32" s="6">
        <v>1</v>
      </c>
      <c r="AY32" s="6">
        <v>0</v>
      </c>
      <c r="AZ32" s="6">
        <v>0</v>
      </c>
      <c r="BA32" s="6"/>
      <c r="BB32" s="6"/>
      <c r="BC32" s="6">
        <v>0</v>
      </c>
      <c r="BD32" s="6"/>
      <c r="BE32" s="6"/>
      <c r="BF32" s="6"/>
      <c r="BG32" s="6">
        <v>0</v>
      </c>
      <c r="BH32" s="6">
        <v>0</v>
      </c>
      <c r="BI32" s="6">
        <v>0</v>
      </c>
      <c r="BJ32" s="6">
        <v>0</v>
      </c>
      <c r="BK32" s="6">
        <v>1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</v>
      </c>
      <c r="BS32" s="13">
        <v>0</v>
      </c>
      <c r="BT32" s="6">
        <v>0</v>
      </c>
      <c r="BU32" s="6">
        <v>0</v>
      </c>
      <c r="BV32" s="6">
        <v>5</v>
      </c>
      <c r="BW32" s="6">
        <v>0</v>
      </c>
      <c r="BX32" s="6">
        <v>0</v>
      </c>
      <c r="BY32" s="6">
        <v>0</v>
      </c>
      <c r="BZ32" s="6">
        <v>1</v>
      </c>
      <c r="CA32" s="6">
        <v>0</v>
      </c>
      <c r="CB32" s="6">
        <v>0</v>
      </c>
      <c r="CC32" s="6">
        <v>0</v>
      </c>
      <c r="CD32" s="6"/>
      <c r="CE32" s="6">
        <v>0</v>
      </c>
      <c r="CF32" s="6">
        <v>0</v>
      </c>
      <c r="CG32" s="6">
        <v>0</v>
      </c>
      <c r="CH32" s="6"/>
      <c r="CI32" s="6">
        <v>0</v>
      </c>
      <c r="CJ32" s="6">
        <v>0</v>
      </c>
      <c r="CK32" s="6">
        <v>0</v>
      </c>
      <c r="CL32" s="6">
        <v>0</v>
      </c>
      <c r="CM32" s="6"/>
      <c r="CN32" s="6">
        <v>0</v>
      </c>
      <c r="CO32" s="6">
        <v>1</v>
      </c>
      <c r="CP32" s="6">
        <v>0</v>
      </c>
      <c r="CQ32" s="6">
        <v>0</v>
      </c>
      <c r="CR32" s="6">
        <v>4</v>
      </c>
      <c r="CS32" s="6">
        <v>0</v>
      </c>
      <c r="CT32" s="6">
        <v>6</v>
      </c>
      <c r="CU32" s="6">
        <v>0</v>
      </c>
      <c r="CV32" s="6">
        <v>0</v>
      </c>
      <c r="CW32" s="6">
        <v>0</v>
      </c>
      <c r="CX32" s="6">
        <v>0</v>
      </c>
      <c r="CY32" s="6">
        <v>0</v>
      </c>
      <c r="CZ32" s="6">
        <v>0</v>
      </c>
      <c r="DA32" s="6">
        <v>0</v>
      </c>
      <c r="DB32" s="6"/>
      <c r="DC32" s="6">
        <v>0</v>
      </c>
      <c r="DD32" s="6">
        <v>3</v>
      </c>
      <c r="DE32" s="6">
        <v>0</v>
      </c>
      <c r="DF32" s="6">
        <v>0</v>
      </c>
      <c r="DG32" s="6">
        <v>0</v>
      </c>
      <c r="DH32" s="6">
        <v>0</v>
      </c>
      <c r="DI32" s="6">
        <v>0</v>
      </c>
      <c r="DJ32" s="6">
        <v>0</v>
      </c>
      <c r="DK32" s="6">
        <v>0</v>
      </c>
      <c r="DL32" s="6">
        <v>1</v>
      </c>
      <c r="DM32" s="6">
        <v>0</v>
      </c>
      <c r="DN32" s="6"/>
      <c r="DO32" s="6">
        <v>0</v>
      </c>
      <c r="DP32" s="6">
        <v>0</v>
      </c>
      <c r="DQ32" s="6">
        <v>0</v>
      </c>
      <c r="DR32" s="6">
        <v>0</v>
      </c>
      <c r="DS32" s="6">
        <v>0</v>
      </c>
      <c r="DT32" s="6"/>
      <c r="DU32" s="6">
        <v>0</v>
      </c>
      <c r="DV32" s="6">
        <v>0</v>
      </c>
      <c r="DW32" s="6"/>
      <c r="DX32" s="6">
        <v>4</v>
      </c>
      <c r="DY32" s="6">
        <v>0</v>
      </c>
      <c r="DZ32" s="6">
        <v>0</v>
      </c>
      <c r="EA32" s="6">
        <v>0</v>
      </c>
      <c r="EB32" s="6">
        <v>0</v>
      </c>
      <c r="EC32" s="6">
        <v>0</v>
      </c>
      <c r="ED32" s="6">
        <v>0</v>
      </c>
      <c r="EE32" s="6">
        <v>0</v>
      </c>
      <c r="EF32" s="6">
        <v>0</v>
      </c>
      <c r="EG32" s="6">
        <v>0</v>
      </c>
      <c r="EH32" s="6">
        <v>0</v>
      </c>
      <c r="EI32" s="6">
        <v>0</v>
      </c>
      <c r="EJ32" s="6">
        <v>0</v>
      </c>
      <c r="EK32" s="6">
        <v>0</v>
      </c>
      <c r="EL32" s="6">
        <v>0</v>
      </c>
      <c r="EM32" s="6">
        <v>0</v>
      </c>
      <c r="EN32" s="6">
        <v>0</v>
      </c>
      <c r="EO32" s="6">
        <v>0</v>
      </c>
      <c r="EP32" s="6">
        <v>0</v>
      </c>
      <c r="EQ32" s="6">
        <v>0</v>
      </c>
      <c r="ER32" s="13">
        <v>0</v>
      </c>
      <c r="ES32" s="6"/>
      <c r="ET32" s="6">
        <v>0</v>
      </c>
      <c r="EU32" s="6">
        <v>0</v>
      </c>
      <c r="EV32" s="6">
        <v>0</v>
      </c>
      <c r="EW32" s="6">
        <v>0</v>
      </c>
      <c r="EX32" s="6">
        <v>0</v>
      </c>
      <c r="EY32" s="6">
        <v>0</v>
      </c>
      <c r="EZ32" s="6">
        <v>0</v>
      </c>
      <c r="FA32" s="6">
        <v>0</v>
      </c>
      <c r="FB32" s="6">
        <v>0</v>
      </c>
      <c r="FC32" s="6">
        <v>1</v>
      </c>
      <c r="FD32" s="6">
        <v>0</v>
      </c>
      <c r="FE32" s="6"/>
      <c r="FF32" s="6">
        <v>0</v>
      </c>
      <c r="FG32" s="6">
        <v>0</v>
      </c>
      <c r="FH32" s="6">
        <v>0</v>
      </c>
      <c r="FI32" s="6">
        <v>0</v>
      </c>
      <c r="FJ32" s="6"/>
      <c r="FK32" s="6">
        <v>0</v>
      </c>
      <c r="FL32" s="6">
        <v>0</v>
      </c>
      <c r="FM32" s="6"/>
      <c r="FN32" s="6">
        <v>0</v>
      </c>
      <c r="FO32" s="13">
        <v>0</v>
      </c>
      <c r="FP32" s="6">
        <v>0</v>
      </c>
      <c r="FQ32" s="6">
        <v>0</v>
      </c>
      <c r="FR32" s="6">
        <v>0</v>
      </c>
      <c r="FS32" s="6">
        <v>0</v>
      </c>
      <c r="FT32" s="6">
        <v>0</v>
      </c>
      <c r="FU32" s="6">
        <v>1</v>
      </c>
      <c r="FV32" s="6"/>
      <c r="FW32" s="6">
        <v>0</v>
      </c>
      <c r="FX32" s="6">
        <v>0</v>
      </c>
      <c r="FY32" s="6">
        <v>0</v>
      </c>
      <c r="FZ32" s="6">
        <v>0</v>
      </c>
      <c r="GA32" s="6">
        <v>0</v>
      </c>
      <c r="GB32" s="6">
        <v>0</v>
      </c>
      <c r="GC32" s="6">
        <v>0</v>
      </c>
      <c r="GD32" s="6">
        <v>0</v>
      </c>
      <c r="GE32" s="6">
        <v>0</v>
      </c>
      <c r="GF32" s="6">
        <v>2</v>
      </c>
      <c r="GG32" s="6">
        <v>0</v>
      </c>
      <c r="GH32" s="6">
        <v>0</v>
      </c>
      <c r="GI32" s="6">
        <v>0</v>
      </c>
      <c r="GJ32" s="6">
        <v>1</v>
      </c>
      <c r="GK32" s="6">
        <v>0</v>
      </c>
      <c r="GL32" s="6"/>
      <c r="GM32" s="6"/>
      <c r="GN32" s="6">
        <v>0</v>
      </c>
      <c r="GO32" s="6">
        <v>0</v>
      </c>
      <c r="GP32" s="6">
        <v>0</v>
      </c>
      <c r="GQ32" s="6">
        <v>0</v>
      </c>
      <c r="GR32" s="6">
        <v>0</v>
      </c>
      <c r="GS32" s="6">
        <v>0</v>
      </c>
      <c r="GT32" s="6">
        <v>0</v>
      </c>
      <c r="GU32" s="6"/>
      <c r="GV32" s="6">
        <v>0</v>
      </c>
      <c r="GW32" s="6">
        <v>0</v>
      </c>
      <c r="GX32" s="6">
        <v>0</v>
      </c>
      <c r="GY32" s="6">
        <v>0</v>
      </c>
      <c r="GZ32" s="6">
        <v>0</v>
      </c>
      <c r="HA32" s="6">
        <v>0</v>
      </c>
      <c r="HB32" s="6">
        <v>0</v>
      </c>
      <c r="HC32" s="6">
        <v>0</v>
      </c>
      <c r="HD32" s="6">
        <v>0</v>
      </c>
    </row>
    <row r="33" spans="1:212" x14ac:dyDescent="0.25">
      <c r="A33" s="23" t="s">
        <v>297</v>
      </c>
      <c r="B33" s="3">
        <v>19</v>
      </c>
      <c r="C33" s="3">
        <v>14.9</v>
      </c>
      <c r="D33" s="24" t="s">
        <v>313</v>
      </c>
      <c r="E33" s="10">
        <f>SUM(4/400)*100</f>
        <v>1</v>
      </c>
      <c r="F33" s="24" t="s">
        <v>284</v>
      </c>
      <c r="H33" s="6">
        <v>30</v>
      </c>
      <c r="I33" s="6">
        <v>0</v>
      </c>
      <c r="J33" s="6">
        <v>320</v>
      </c>
      <c r="K33" s="6">
        <v>0</v>
      </c>
      <c r="L33" s="6">
        <v>0</v>
      </c>
      <c r="M33" s="6">
        <v>7</v>
      </c>
      <c r="N33" s="6">
        <v>0</v>
      </c>
      <c r="O33" s="6">
        <v>0</v>
      </c>
      <c r="P33" s="6">
        <v>0</v>
      </c>
      <c r="Q33" s="6">
        <v>0</v>
      </c>
      <c r="R33" s="6">
        <v>2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2</v>
      </c>
      <c r="AF33" s="6">
        <v>0</v>
      </c>
      <c r="AG33" s="6">
        <v>0</v>
      </c>
      <c r="AH33" s="6">
        <v>0</v>
      </c>
      <c r="AI33" s="6"/>
      <c r="AJ33" s="6"/>
      <c r="AK33" s="6">
        <v>0</v>
      </c>
      <c r="AL33" s="6">
        <v>0</v>
      </c>
      <c r="AM33" s="6">
        <v>1</v>
      </c>
      <c r="AN33" s="6">
        <v>0</v>
      </c>
      <c r="AO33" s="6">
        <v>0</v>
      </c>
      <c r="AP33" s="6">
        <v>0</v>
      </c>
      <c r="AQ33" s="6">
        <v>0</v>
      </c>
      <c r="AR33" s="6"/>
      <c r="AS33" s="6">
        <v>0</v>
      </c>
      <c r="AT33" s="6">
        <v>0</v>
      </c>
      <c r="AU33" s="6">
        <v>0</v>
      </c>
      <c r="AV33" s="6">
        <v>1</v>
      </c>
      <c r="AW33" s="6">
        <v>1</v>
      </c>
      <c r="AX33" s="6">
        <v>0</v>
      </c>
      <c r="AY33" s="6">
        <v>0</v>
      </c>
      <c r="AZ33" s="6">
        <v>0</v>
      </c>
      <c r="BA33" s="6"/>
      <c r="BB33" s="6"/>
      <c r="BC33" s="6">
        <v>0</v>
      </c>
      <c r="BD33" s="6"/>
      <c r="BE33" s="6"/>
      <c r="BF33" s="6"/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</v>
      </c>
      <c r="BS33" s="13">
        <v>0</v>
      </c>
      <c r="BT33" s="6">
        <v>0</v>
      </c>
      <c r="BU33" s="6">
        <v>0</v>
      </c>
      <c r="BV33" s="6">
        <v>0</v>
      </c>
      <c r="BW33" s="6">
        <v>0</v>
      </c>
      <c r="BX33" s="6">
        <v>0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6"/>
      <c r="CE33" s="6">
        <v>0</v>
      </c>
      <c r="CF33" s="6">
        <v>0</v>
      </c>
      <c r="CG33" s="6">
        <v>0</v>
      </c>
      <c r="CH33" s="6"/>
      <c r="CI33" s="6">
        <v>0</v>
      </c>
      <c r="CJ33" s="6">
        <v>0</v>
      </c>
      <c r="CK33" s="6">
        <v>3</v>
      </c>
      <c r="CL33" s="6">
        <v>0</v>
      </c>
      <c r="CM33" s="6"/>
      <c r="CN33" s="6">
        <v>0</v>
      </c>
      <c r="CO33" s="6">
        <v>0</v>
      </c>
      <c r="CP33" s="6">
        <v>0</v>
      </c>
      <c r="CQ33" s="6">
        <v>0</v>
      </c>
      <c r="CR33" s="6">
        <v>2</v>
      </c>
      <c r="CS33" s="6">
        <v>0</v>
      </c>
      <c r="CT33" s="6">
        <v>0</v>
      </c>
      <c r="CU33" s="6">
        <v>0</v>
      </c>
      <c r="CV33" s="6">
        <v>0</v>
      </c>
      <c r="CW33" s="6">
        <v>0</v>
      </c>
      <c r="CX33" s="6">
        <v>0</v>
      </c>
      <c r="CY33" s="6">
        <v>0</v>
      </c>
      <c r="CZ33" s="6">
        <v>0</v>
      </c>
      <c r="DA33" s="6">
        <v>0</v>
      </c>
      <c r="DB33" s="6"/>
      <c r="DC33" s="6">
        <v>0</v>
      </c>
      <c r="DD33" s="6">
        <v>0</v>
      </c>
      <c r="DE33" s="6">
        <v>0</v>
      </c>
      <c r="DF33" s="6">
        <v>0</v>
      </c>
      <c r="DG33" s="6">
        <v>0</v>
      </c>
      <c r="DH33" s="6">
        <v>0</v>
      </c>
      <c r="DI33" s="6">
        <v>0</v>
      </c>
      <c r="DJ33" s="6">
        <v>0</v>
      </c>
      <c r="DK33" s="6">
        <v>0</v>
      </c>
      <c r="DL33" s="6">
        <v>0</v>
      </c>
      <c r="DM33" s="6">
        <v>0</v>
      </c>
      <c r="DN33" s="6"/>
      <c r="DO33" s="6">
        <v>0</v>
      </c>
      <c r="DP33" s="6">
        <v>0</v>
      </c>
      <c r="DQ33" s="6">
        <v>0</v>
      </c>
      <c r="DR33" s="6">
        <v>0</v>
      </c>
      <c r="DS33" s="6">
        <v>0</v>
      </c>
      <c r="DT33" s="6"/>
      <c r="DU33" s="6">
        <v>0</v>
      </c>
      <c r="DV33" s="6">
        <v>0</v>
      </c>
      <c r="DW33" s="6"/>
      <c r="DX33" s="6">
        <v>12</v>
      </c>
      <c r="DY33" s="6">
        <v>0</v>
      </c>
      <c r="DZ33" s="6">
        <v>0</v>
      </c>
      <c r="EA33" s="6">
        <v>0</v>
      </c>
      <c r="EB33" s="6">
        <v>0</v>
      </c>
      <c r="EC33" s="6">
        <v>0</v>
      </c>
      <c r="ED33" s="6">
        <v>0</v>
      </c>
      <c r="EE33" s="6">
        <v>0</v>
      </c>
      <c r="EF33" s="6">
        <v>6</v>
      </c>
      <c r="EG33" s="6">
        <v>0</v>
      </c>
      <c r="EH33" s="6">
        <v>0</v>
      </c>
      <c r="EI33" s="6">
        <v>0</v>
      </c>
      <c r="EJ33" s="6">
        <v>0</v>
      </c>
      <c r="EK33" s="6">
        <v>1</v>
      </c>
      <c r="EL33" s="6">
        <v>0</v>
      </c>
      <c r="EM33" s="6">
        <v>0</v>
      </c>
      <c r="EN33" s="6">
        <v>0</v>
      </c>
      <c r="EO33" s="6">
        <v>0</v>
      </c>
      <c r="EP33" s="6">
        <v>0</v>
      </c>
      <c r="EQ33" s="6">
        <v>0</v>
      </c>
      <c r="ER33" s="13">
        <v>0</v>
      </c>
      <c r="ES33" s="6"/>
      <c r="ET33" s="6">
        <v>0</v>
      </c>
      <c r="EU33" s="6">
        <v>0</v>
      </c>
      <c r="EV33" s="6">
        <v>0</v>
      </c>
      <c r="EW33" s="6">
        <v>0</v>
      </c>
      <c r="EX33" s="6">
        <v>0</v>
      </c>
      <c r="EY33" s="6">
        <v>0</v>
      </c>
      <c r="EZ33" s="6">
        <v>0</v>
      </c>
      <c r="FA33" s="6">
        <v>0</v>
      </c>
      <c r="FB33" s="6">
        <v>0</v>
      </c>
      <c r="FC33" s="6">
        <v>0</v>
      </c>
      <c r="FD33" s="6">
        <v>0</v>
      </c>
      <c r="FE33" s="6"/>
      <c r="FF33" s="6">
        <v>7</v>
      </c>
      <c r="FG33" s="6">
        <v>0</v>
      </c>
      <c r="FH33" s="6">
        <v>0</v>
      </c>
      <c r="FI33" s="6">
        <v>0</v>
      </c>
      <c r="FJ33" s="6"/>
      <c r="FK33" s="6">
        <v>0</v>
      </c>
      <c r="FL33" s="6">
        <v>0</v>
      </c>
      <c r="FM33" s="6"/>
      <c r="FN33" s="6">
        <v>0</v>
      </c>
      <c r="FO33" s="13">
        <v>0</v>
      </c>
      <c r="FP33" s="6">
        <v>0</v>
      </c>
      <c r="FQ33" s="6">
        <v>0</v>
      </c>
      <c r="FR33" s="6">
        <v>0</v>
      </c>
      <c r="FS33" s="6">
        <v>0</v>
      </c>
      <c r="FT33" s="6">
        <v>0</v>
      </c>
      <c r="FU33" s="6">
        <v>1</v>
      </c>
      <c r="FV33" s="6"/>
      <c r="FW33" s="6">
        <v>0</v>
      </c>
      <c r="FX33" s="6">
        <v>0</v>
      </c>
      <c r="FY33" s="6">
        <v>0</v>
      </c>
      <c r="FZ33" s="6">
        <v>0</v>
      </c>
      <c r="GA33" s="6">
        <v>0</v>
      </c>
      <c r="GB33" s="6">
        <v>0</v>
      </c>
      <c r="GC33" s="6">
        <v>0</v>
      </c>
      <c r="GD33" s="6">
        <v>0</v>
      </c>
      <c r="GE33" s="6">
        <v>0</v>
      </c>
      <c r="GF33" s="6">
        <v>0</v>
      </c>
      <c r="GG33" s="6">
        <v>0</v>
      </c>
      <c r="GH33" s="6">
        <v>2</v>
      </c>
      <c r="GI33" s="6">
        <v>0</v>
      </c>
      <c r="GJ33" s="6">
        <v>0</v>
      </c>
      <c r="GK33" s="6">
        <v>0</v>
      </c>
      <c r="GL33" s="6"/>
      <c r="GM33" s="6"/>
      <c r="GN33" s="6">
        <v>1</v>
      </c>
      <c r="GO33" s="6">
        <v>0</v>
      </c>
      <c r="GP33" s="6">
        <v>0</v>
      </c>
      <c r="GQ33" s="6">
        <v>0</v>
      </c>
      <c r="GR33" s="6">
        <v>0</v>
      </c>
      <c r="GS33" s="6">
        <v>0</v>
      </c>
      <c r="GT33" s="6">
        <v>0</v>
      </c>
      <c r="GU33" s="6"/>
      <c r="GV33" s="6">
        <v>0</v>
      </c>
      <c r="GW33" s="6">
        <v>0</v>
      </c>
      <c r="GX33" s="6">
        <v>0</v>
      </c>
      <c r="GY33" s="6">
        <v>0</v>
      </c>
      <c r="GZ33" s="6">
        <v>1</v>
      </c>
      <c r="HA33" s="6">
        <v>0</v>
      </c>
      <c r="HB33" s="6">
        <v>0</v>
      </c>
      <c r="HC33" s="6">
        <v>0</v>
      </c>
      <c r="HD33" s="6">
        <v>0</v>
      </c>
    </row>
    <row r="34" spans="1:212" x14ac:dyDescent="0.25">
      <c r="A34" s="23" t="s">
        <v>21</v>
      </c>
      <c r="B34" s="3">
        <v>26</v>
      </c>
      <c r="C34" s="3">
        <v>14.9</v>
      </c>
      <c r="D34" s="24" t="s">
        <v>313</v>
      </c>
      <c r="E34" s="10">
        <f>SUM(21/400)*100</f>
        <v>5.25</v>
      </c>
      <c r="F34" s="24" t="s">
        <v>302</v>
      </c>
      <c r="H34" s="6">
        <v>3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5</v>
      </c>
      <c r="P34" s="6">
        <v>0</v>
      </c>
      <c r="Q34" s="6">
        <v>2</v>
      </c>
      <c r="R34" s="6">
        <v>0</v>
      </c>
      <c r="S34" s="6">
        <v>5</v>
      </c>
      <c r="T34" s="6">
        <v>4</v>
      </c>
      <c r="U34" s="6">
        <v>0</v>
      </c>
      <c r="V34" s="6">
        <v>0</v>
      </c>
      <c r="W34" s="6">
        <v>0</v>
      </c>
      <c r="X34" s="6">
        <v>1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/>
      <c r="AJ34" s="6"/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9</v>
      </c>
      <c r="AQ34" s="6">
        <v>0</v>
      </c>
      <c r="AR34" s="6"/>
      <c r="AS34" s="6">
        <v>0</v>
      </c>
      <c r="AT34" s="6">
        <v>0</v>
      </c>
      <c r="AU34" s="6">
        <v>0</v>
      </c>
      <c r="AV34" s="6">
        <v>13</v>
      </c>
      <c r="AW34" s="6">
        <v>0</v>
      </c>
      <c r="AX34" s="6">
        <v>4</v>
      </c>
      <c r="AY34" s="6">
        <v>0</v>
      </c>
      <c r="AZ34" s="6">
        <v>0</v>
      </c>
      <c r="BA34" s="6"/>
      <c r="BB34" s="6"/>
      <c r="BC34" s="6">
        <v>0</v>
      </c>
      <c r="BD34" s="6"/>
      <c r="BE34" s="6"/>
      <c r="BF34" s="6"/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0</v>
      </c>
      <c r="BQ34" s="6">
        <v>0</v>
      </c>
      <c r="BR34" s="6">
        <v>0</v>
      </c>
      <c r="BS34" s="13">
        <v>0</v>
      </c>
      <c r="BT34" s="6">
        <v>0</v>
      </c>
      <c r="BU34" s="6">
        <v>0</v>
      </c>
      <c r="BV34" s="6">
        <v>114</v>
      </c>
      <c r="BW34" s="6">
        <v>0</v>
      </c>
      <c r="BX34" s="6">
        <v>0</v>
      </c>
      <c r="BY34" s="6">
        <v>0</v>
      </c>
      <c r="BZ34" s="6">
        <v>0</v>
      </c>
      <c r="CA34" s="6">
        <v>0</v>
      </c>
      <c r="CB34" s="6">
        <v>0</v>
      </c>
      <c r="CC34" s="6">
        <v>0</v>
      </c>
      <c r="CD34" s="6"/>
      <c r="CE34" s="6">
        <v>0</v>
      </c>
      <c r="CF34" s="6">
        <v>0</v>
      </c>
      <c r="CG34" s="6">
        <v>0</v>
      </c>
      <c r="CH34" s="6"/>
      <c r="CI34" s="6">
        <v>0</v>
      </c>
      <c r="CJ34" s="6">
        <v>0</v>
      </c>
      <c r="CK34" s="6">
        <v>2</v>
      </c>
      <c r="CL34" s="6">
        <v>0</v>
      </c>
      <c r="CM34" s="6"/>
      <c r="CN34" s="6">
        <v>0</v>
      </c>
      <c r="CO34" s="6">
        <v>2</v>
      </c>
      <c r="CP34" s="6">
        <v>0</v>
      </c>
      <c r="CQ34" s="6">
        <v>0</v>
      </c>
      <c r="CR34" s="6">
        <v>0</v>
      </c>
      <c r="CS34" s="6">
        <v>0</v>
      </c>
      <c r="CT34" s="6">
        <v>0</v>
      </c>
      <c r="CU34" s="6">
        <v>0</v>
      </c>
      <c r="CV34" s="6">
        <v>0</v>
      </c>
      <c r="CW34" s="6">
        <v>0</v>
      </c>
      <c r="CX34" s="6">
        <v>0</v>
      </c>
      <c r="CY34" s="6">
        <v>0</v>
      </c>
      <c r="CZ34" s="6">
        <v>0</v>
      </c>
      <c r="DA34" s="6">
        <v>0</v>
      </c>
      <c r="DB34" s="6"/>
      <c r="DC34" s="6">
        <v>0</v>
      </c>
      <c r="DD34" s="6">
        <v>0</v>
      </c>
      <c r="DE34" s="6">
        <v>0</v>
      </c>
      <c r="DF34" s="6">
        <v>0</v>
      </c>
      <c r="DG34" s="6">
        <v>0</v>
      </c>
      <c r="DH34" s="6">
        <v>0</v>
      </c>
      <c r="DI34" s="6">
        <v>0</v>
      </c>
      <c r="DJ34" s="6">
        <v>0</v>
      </c>
      <c r="DK34" s="6">
        <v>0</v>
      </c>
      <c r="DL34" s="6">
        <v>0</v>
      </c>
      <c r="DM34" s="6">
        <v>0</v>
      </c>
      <c r="DN34" s="6"/>
      <c r="DO34" s="6">
        <v>0</v>
      </c>
      <c r="DP34" s="6">
        <v>0</v>
      </c>
      <c r="DQ34" s="6">
        <v>1</v>
      </c>
      <c r="DR34" s="6">
        <v>0</v>
      </c>
      <c r="DS34" s="6">
        <v>0</v>
      </c>
      <c r="DT34" s="6"/>
      <c r="DU34" s="6">
        <v>2</v>
      </c>
      <c r="DV34" s="6">
        <v>0</v>
      </c>
      <c r="DW34" s="6"/>
      <c r="DX34" s="6">
        <v>3</v>
      </c>
      <c r="DY34" s="6">
        <v>15</v>
      </c>
      <c r="DZ34" s="6">
        <v>1</v>
      </c>
      <c r="EA34" s="6">
        <v>0</v>
      </c>
      <c r="EB34" s="6">
        <v>2</v>
      </c>
      <c r="EC34" s="6">
        <v>0</v>
      </c>
      <c r="ED34" s="6">
        <v>0</v>
      </c>
      <c r="EE34" s="6">
        <v>0</v>
      </c>
      <c r="EF34" s="6">
        <v>0</v>
      </c>
      <c r="EG34" s="6">
        <v>0</v>
      </c>
      <c r="EH34" s="6">
        <v>1</v>
      </c>
      <c r="EI34" s="6">
        <v>0</v>
      </c>
      <c r="EJ34" s="6">
        <v>0</v>
      </c>
      <c r="EK34" s="6">
        <v>0</v>
      </c>
      <c r="EL34" s="6">
        <v>0</v>
      </c>
      <c r="EM34" s="6">
        <v>0</v>
      </c>
      <c r="EN34" s="6">
        <v>0</v>
      </c>
      <c r="EO34" s="6">
        <v>0</v>
      </c>
      <c r="EP34" s="6">
        <v>0</v>
      </c>
      <c r="EQ34" s="6">
        <v>0</v>
      </c>
      <c r="ER34" s="13">
        <v>0</v>
      </c>
      <c r="ES34" s="6"/>
      <c r="ET34" s="6">
        <v>0</v>
      </c>
      <c r="EU34" s="6">
        <v>0</v>
      </c>
      <c r="EV34" s="6">
        <v>0</v>
      </c>
      <c r="EW34" s="6">
        <v>0</v>
      </c>
      <c r="EX34" s="6">
        <v>0</v>
      </c>
      <c r="EY34" s="6">
        <v>0</v>
      </c>
      <c r="EZ34" s="6">
        <v>0</v>
      </c>
      <c r="FA34" s="6">
        <v>0</v>
      </c>
      <c r="FB34" s="6">
        <v>0</v>
      </c>
      <c r="FC34" s="6">
        <v>187</v>
      </c>
      <c r="FD34" s="6">
        <v>0</v>
      </c>
      <c r="FE34" s="6"/>
      <c r="FF34" s="6">
        <v>0</v>
      </c>
      <c r="FG34" s="6">
        <v>0</v>
      </c>
      <c r="FH34" s="6">
        <v>0</v>
      </c>
      <c r="FI34" s="6">
        <v>0</v>
      </c>
      <c r="FJ34" s="6"/>
      <c r="FK34" s="6">
        <v>0</v>
      </c>
      <c r="FL34" s="6">
        <v>0</v>
      </c>
      <c r="FM34" s="6"/>
      <c r="FN34" s="6">
        <v>0</v>
      </c>
      <c r="FO34" s="13">
        <v>0</v>
      </c>
      <c r="FP34" s="6">
        <v>0</v>
      </c>
      <c r="FQ34" s="6">
        <v>0</v>
      </c>
      <c r="FR34" s="6">
        <v>0</v>
      </c>
      <c r="FS34" s="6">
        <v>0</v>
      </c>
      <c r="FT34" s="6">
        <v>0</v>
      </c>
      <c r="FU34" s="6">
        <v>14</v>
      </c>
      <c r="FV34" s="6"/>
      <c r="FW34" s="6">
        <v>0</v>
      </c>
      <c r="FX34" s="6">
        <v>0</v>
      </c>
      <c r="FY34" s="6">
        <v>0</v>
      </c>
      <c r="FZ34" s="6">
        <v>0</v>
      </c>
      <c r="GA34" s="6">
        <v>0</v>
      </c>
      <c r="GB34" s="6">
        <v>0</v>
      </c>
      <c r="GC34" s="6">
        <v>0</v>
      </c>
      <c r="GD34" s="6">
        <v>0</v>
      </c>
      <c r="GE34" s="6">
        <v>0</v>
      </c>
      <c r="GF34" s="6">
        <v>1</v>
      </c>
      <c r="GG34" s="6">
        <v>0</v>
      </c>
      <c r="GH34" s="6">
        <v>0</v>
      </c>
      <c r="GI34" s="6">
        <v>0</v>
      </c>
      <c r="GJ34" s="6">
        <v>0</v>
      </c>
      <c r="GK34" s="6">
        <v>0</v>
      </c>
      <c r="GL34" s="6"/>
      <c r="GM34" s="6"/>
      <c r="GN34" s="6">
        <v>0</v>
      </c>
      <c r="GO34" s="6">
        <v>0</v>
      </c>
      <c r="GP34" s="6">
        <v>0</v>
      </c>
      <c r="GQ34" s="6">
        <v>0</v>
      </c>
      <c r="GR34" s="6">
        <v>2</v>
      </c>
      <c r="GS34" s="6">
        <v>0</v>
      </c>
      <c r="GT34" s="6">
        <v>5</v>
      </c>
      <c r="GU34" s="6"/>
      <c r="GV34" s="6">
        <v>0</v>
      </c>
      <c r="GW34" s="6">
        <v>0</v>
      </c>
      <c r="GX34" s="6">
        <v>0</v>
      </c>
      <c r="GY34" s="6">
        <v>0</v>
      </c>
      <c r="GZ34" s="6">
        <v>0</v>
      </c>
      <c r="HA34" s="6">
        <v>0</v>
      </c>
      <c r="HB34" s="6">
        <v>0</v>
      </c>
      <c r="HC34" s="6">
        <v>0</v>
      </c>
      <c r="HD34" s="6">
        <v>0</v>
      </c>
    </row>
    <row r="35" spans="1:212" x14ac:dyDescent="0.25">
      <c r="A35" s="23" t="s">
        <v>13</v>
      </c>
      <c r="B35" s="6">
        <v>39</v>
      </c>
      <c r="C35" s="6">
        <v>15.3</v>
      </c>
      <c r="D35" s="24" t="s">
        <v>314</v>
      </c>
      <c r="E35" s="11">
        <f>SUM(6/400)*100</f>
        <v>1.5</v>
      </c>
      <c r="F35" s="24" t="s">
        <v>294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170</v>
      </c>
      <c r="N35" s="6">
        <v>0</v>
      </c>
      <c r="O35" s="6">
        <v>0</v>
      </c>
      <c r="P35" s="6">
        <v>0</v>
      </c>
      <c r="Q35" s="6">
        <v>0</v>
      </c>
      <c r="R35" s="6">
        <v>5</v>
      </c>
      <c r="S35" s="6">
        <v>7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1</v>
      </c>
      <c r="Z35" s="6">
        <v>0</v>
      </c>
      <c r="AA35" s="6">
        <v>0</v>
      </c>
      <c r="AB35" s="6">
        <v>2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/>
      <c r="AJ35" s="6"/>
      <c r="AK35" s="6">
        <v>0</v>
      </c>
      <c r="AL35" s="6">
        <v>0</v>
      </c>
      <c r="AM35" s="6">
        <v>4</v>
      </c>
      <c r="AN35" s="6">
        <v>0</v>
      </c>
      <c r="AO35" s="6">
        <v>0</v>
      </c>
      <c r="AP35" s="6">
        <v>3</v>
      </c>
      <c r="AQ35" s="6">
        <v>3</v>
      </c>
      <c r="AR35" s="6"/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/>
      <c r="BB35" s="6"/>
      <c r="BC35" s="6">
        <v>0</v>
      </c>
      <c r="BD35" s="6"/>
      <c r="BE35" s="6"/>
      <c r="BF35" s="6"/>
      <c r="BG35" s="6">
        <v>0</v>
      </c>
      <c r="BH35" s="6">
        <v>0</v>
      </c>
      <c r="BI35" s="6">
        <v>0</v>
      </c>
      <c r="BJ35" s="6">
        <v>0</v>
      </c>
      <c r="BK35" s="6">
        <v>10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0</v>
      </c>
      <c r="BS35" s="13">
        <v>0</v>
      </c>
      <c r="BT35" s="6">
        <v>0</v>
      </c>
      <c r="BU35" s="6">
        <v>0</v>
      </c>
      <c r="BV35" s="6">
        <v>0</v>
      </c>
      <c r="BW35" s="6">
        <v>0</v>
      </c>
      <c r="BX35" s="6">
        <v>0</v>
      </c>
      <c r="BY35" s="6">
        <v>0</v>
      </c>
      <c r="BZ35" s="6">
        <v>0</v>
      </c>
      <c r="CA35" s="6">
        <v>0</v>
      </c>
      <c r="CB35" s="6">
        <v>0</v>
      </c>
      <c r="CC35" s="6">
        <v>0</v>
      </c>
      <c r="CD35" s="6"/>
      <c r="CE35" s="6">
        <v>0</v>
      </c>
      <c r="CF35" s="6">
        <v>0</v>
      </c>
      <c r="CG35" s="6">
        <v>0</v>
      </c>
      <c r="CH35" s="6"/>
      <c r="CI35" s="6">
        <v>0</v>
      </c>
      <c r="CJ35" s="6">
        <v>0</v>
      </c>
      <c r="CK35" s="6">
        <v>11</v>
      </c>
      <c r="CL35" s="6">
        <v>0</v>
      </c>
      <c r="CM35" s="6"/>
      <c r="CN35" s="6">
        <v>0</v>
      </c>
      <c r="CO35" s="6">
        <v>4</v>
      </c>
      <c r="CP35" s="6">
        <v>0</v>
      </c>
      <c r="CQ35" s="6">
        <v>0</v>
      </c>
      <c r="CR35" s="6">
        <v>70</v>
      </c>
      <c r="CS35" s="6">
        <v>0</v>
      </c>
      <c r="CT35" s="6">
        <v>0</v>
      </c>
      <c r="CU35" s="6">
        <v>0</v>
      </c>
      <c r="CV35" s="6">
        <v>0</v>
      </c>
      <c r="CW35" s="6">
        <v>0</v>
      </c>
      <c r="CX35" s="6">
        <v>0</v>
      </c>
      <c r="CY35" s="6">
        <v>0</v>
      </c>
      <c r="CZ35" s="6">
        <v>0</v>
      </c>
      <c r="DA35" s="6">
        <v>0</v>
      </c>
      <c r="DB35" s="6"/>
      <c r="DC35" s="6">
        <v>0</v>
      </c>
      <c r="DD35" s="6">
        <v>0</v>
      </c>
      <c r="DE35" s="6">
        <v>0</v>
      </c>
      <c r="DF35" s="6">
        <v>0</v>
      </c>
      <c r="DG35" s="6">
        <v>0</v>
      </c>
      <c r="DH35" s="6">
        <v>0</v>
      </c>
      <c r="DI35" s="6">
        <v>0</v>
      </c>
      <c r="DJ35" s="6">
        <v>0</v>
      </c>
      <c r="DK35" s="6">
        <v>0</v>
      </c>
      <c r="DL35" s="6">
        <v>0</v>
      </c>
      <c r="DM35" s="6">
        <v>0</v>
      </c>
      <c r="DN35" s="6"/>
      <c r="DO35" s="6">
        <v>0</v>
      </c>
      <c r="DP35" s="6">
        <v>0</v>
      </c>
      <c r="DQ35" s="6">
        <v>1</v>
      </c>
      <c r="DR35" s="6">
        <v>0</v>
      </c>
      <c r="DS35" s="6">
        <v>0</v>
      </c>
      <c r="DT35" s="6"/>
      <c r="DU35" s="6">
        <v>5</v>
      </c>
      <c r="DV35" s="6">
        <v>1</v>
      </c>
      <c r="DW35" s="6"/>
      <c r="DX35" s="6">
        <v>6</v>
      </c>
      <c r="DY35" s="6">
        <v>0</v>
      </c>
      <c r="DZ35" s="6">
        <v>0</v>
      </c>
      <c r="EA35" s="6">
        <v>1</v>
      </c>
      <c r="EB35" s="6">
        <v>2</v>
      </c>
      <c r="EC35" s="6">
        <v>0</v>
      </c>
      <c r="ED35" s="6">
        <v>0</v>
      </c>
      <c r="EE35" s="6">
        <v>0</v>
      </c>
      <c r="EF35" s="6">
        <v>5</v>
      </c>
      <c r="EG35" s="6">
        <v>17</v>
      </c>
      <c r="EH35" s="6">
        <v>0</v>
      </c>
      <c r="EI35" s="6">
        <v>0</v>
      </c>
      <c r="EJ35" s="6">
        <v>1</v>
      </c>
      <c r="EK35" s="6">
        <v>2</v>
      </c>
      <c r="EL35" s="6">
        <v>0</v>
      </c>
      <c r="EM35" s="6">
        <v>0</v>
      </c>
      <c r="EN35" s="6">
        <v>0</v>
      </c>
      <c r="EO35" s="6">
        <v>0</v>
      </c>
      <c r="EP35" s="6">
        <v>0</v>
      </c>
      <c r="EQ35" s="6">
        <v>4</v>
      </c>
      <c r="ER35" s="13">
        <v>0</v>
      </c>
      <c r="ES35" s="6"/>
      <c r="ET35" s="6">
        <v>0</v>
      </c>
      <c r="EU35" s="6">
        <v>0</v>
      </c>
      <c r="EV35" s="6">
        <v>0</v>
      </c>
      <c r="EW35" s="6">
        <v>1</v>
      </c>
      <c r="EX35" s="6">
        <v>0</v>
      </c>
      <c r="EY35" s="6">
        <v>0</v>
      </c>
      <c r="EZ35" s="6">
        <v>0</v>
      </c>
      <c r="FA35" s="6">
        <v>1</v>
      </c>
      <c r="FB35" s="6">
        <v>2</v>
      </c>
      <c r="FC35" s="6">
        <v>15</v>
      </c>
      <c r="FD35" s="6">
        <v>1</v>
      </c>
      <c r="FE35" s="6"/>
      <c r="FF35" s="6">
        <v>10</v>
      </c>
      <c r="FG35" s="6">
        <v>0</v>
      </c>
      <c r="FH35" s="6">
        <v>0</v>
      </c>
      <c r="FI35" s="6">
        <v>0</v>
      </c>
      <c r="FJ35" s="6"/>
      <c r="FK35" s="6">
        <v>0</v>
      </c>
      <c r="FL35" s="6">
        <v>4</v>
      </c>
      <c r="FM35" s="6"/>
      <c r="FN35" s="6">
        <v>0</v>
      </c>
      <c r="FO35" s="13">
        <v>0</v>
      </c>
      <c r="FP35" s="6">
        <v>1</v>
      </c>
      <c r="FQ35" s="6">
        <v>0</v>
      </c>
      <c r="FR35" s="6">
        <v>0</v>
      </c>
      <c r="FS35" s="6">
        <v>0</v>
      </c>
      <c r="FT35" s="6">
        <v>0</v>
      </c>
      <c r="FU35" s="6">
        <v>21</v>
      </c>
      <c r="FV35" s="6"/>
      <c r="FW35" s="6">
        <v>0</v>
      </c>
      <c r="FX35" s="6">
        <v>3</v>
      </c>
      <c r="FY35" s="6">
        <v>0</v>
      </c>
      <c r="FZ35" s="6">
        <v>0</v>
      </c>
      <c r="GA35" s="6">
        <v>0</v>
      </c>
      <c r="GB35" s="6">
        <v>0</v>
      </c>
      <c r="GC35" s="6">
        <v>0</v>
      </c>
      <c r="GD35" s="6">
        <v>0</v>
      </c>
      <c r="GE35" s="6">
        <v>0</v>
      </c>
      <c r="GF35" s="6">
        <v>1</v>
      </c>
      <c r="GG35" s="6">
        <v>0</v>
      </c>
      <c r="GH35" s="6">
        <v>0</v>
      </c>
      <c r="GI35" s="6">
        <v>0</v>
      </c>
      <c r="GJ35" s="6">
        <v>0</v>
      </c>
      <c r="GK35" s="6">
        <v>0</v>
      </c>
      <c r="GL35" s="6"/>
      <c r="GM35" s="6"/>
      <c r="GN35" s="6">
        <v>0</v>
      </c>
      <c r="GO35" s="6">
        <v>0</v>
      </c>
      <c r="GP35" s="6">
        <v>0</v>
      </c>
      <c r="GQ35" s="6">
        <v>0</v>
      </c>
      <c r="GR35" s="6">
        <v>0</v>
      </c>
      <c r="GS35" s="6">
        <v>0</v>
      </c>
      <c r="GT35" s="6">
        <v>2</v>
      </c>
      <c r="GU35" s="6"/>
      <c r="GV35" s="6">
        <v>0</v>
      </c>
      <c r="GW35" s="6">
        <v>0</v>
      </c>
      <c r="GX35" s="6">
        <v>0</v>
      </c>
      <c r="GY35" s="6">
        <v>0</v>
      </c>
      <c r="GZ35" s="6">
        <v>0</v>
      </c>
      <c r="HA35" s="6">
        <v>1</v>
      </c>
      <c r="HB35" s="6">
        <v>0</v>
      </c>
      <c r="HC35" s="6">
        <v>0</v>
      </c>
      <c r="HD35" s="6">
        <v>1</v>
      </c>
    </row>
    <row r="36" spans="1:212" ht="15.75" thickBot="1" x14ac:dyDescent="0.3">
      <c r="A36" s="23" t="s">
        <v>14</v>
      </c>
      <c r="B36" s="8">
        <v>33</v>
      </c>
      <c r="C36" s="8">
        <v>14.1</v>
      </c>
      <c r="D36" s="24" t="s">
        <v>313</v>
      </c>
      <c r="E36" s="12">
        <f>SUM(7/400)*100</f>
        <v>1.7500000000000002</v>
      </c>
      <c r="F36" s="24" t="s">
        <v>302</v>
      </c>
      <c r="H36" s="6">
        <v>43</v>
      </c>
      <c r="I36" s="6">
        <v>0</v>
      </c>
      <c r="J36" s="6">
        <v>40</v>
      </c>
      <c r="K36" s="6">
        <v>0</v>
      </c>
      <c r="L36" s="6">
        <v>1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9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3</v>
      </c>
      <c r="AE36" s="6">
        <v>1</v>
      </c>
      <c r="AF36" s="6">
        <v>0</v>
      </c>
      <c r="AG36" s="6">
        <v>0</v>
      </c>
      <c r="AH36" s="6">
        <v>0</v>
      </c>
      <c r="AI36" s="6"/>
      <c r="AJ36" s="6"/>
      <c r="AK36" s="6">
        <v>0</v>
      </c>
      <c r="AL36" s="6">
        <v>0</v>
      </c>
      <c r="AM36" s="6">
        <v>6</v>
      </c>
      <c r="AN36" s="6">
        <v>0</v>
      </c>
      <c r="AO36" s="6">
        <v>0</v>
      </c>
      <c r="AP36" s="6">
        <v>0</v>
      </c>
      <c r="AQ36" s="6">
        <v>0</v>
      </c>
      <c r="AR36" s="6"/>
      <c r="AS36" s="6">
        <v>0</v>
      </c>
      <c r="AT36" s="6">
        <v>0</v>
      </c>
      <c r="AU36" s="6">
        <v>0</v>
      </c>
      <c r="AV36" s="6">
        <v>34</v>
      </c>
      <c r="AW36" s="6">
        <v>0</v>
      </c>
      <c r="AX36" s="6">
        <v>24</v>
      </c>
      <c r="AY36" s="6">
        <v>0</v>
      </c>
      <c r="AZ36" s="6">
        <v>0</v>
      </c>
      <c r="BA36" s="6"/>
      <c r="BB36" s="6"/>
      <c r="BC36" s="6">
        <v>0</v>
      </c>
      <c r="BD36" s="6"/>
      <c r="BE36" s="6"/>
      <c r="BF36" s="6"/>
      <c r="BG36" s="6">
        <v>0</v>
      </c>
      <c r="BH36" s="6">
        <v>0</v>
      </c>
      <c r="BI36" s="6">
        <v>0</v>
      </c>
      <c r="BJ36" s="6">
        <v>0</v>
      </c>
      <c r="BK36" s="6">
        <v>24</v>
      </c>
      <c r="BL36" s="6">
        <v>0</v>
      </c>
      <c r="BM36" s="6">
        <v>0</v>
      </c>
      <c r="BN36" s="6">
        <v>2</v>
      </c>
      <c r="BO36" s="6">
        <v>0</v>
      </c>
      <c r="BP36" s="6">
        <v>2</v>
      </c>
      <c r="BQ36" s="6">
        <v>0</v>
      </c>
      <c r="BR36" s="6">
        <v>0</v>
      </c>
      <c r="BS36" s="13">
        <v>0</v>
      </c>
      <c r="BT36" s="6">
        <v>0</v>
      </c>
      <c r="BU36" s="6">
        <v>0</v>
      </c>
      <c r="BV36" s="6">
        <v>129</v>
      </c>
      <c r="BW36" s="6">
        <v>0</v>
      </c>
      <c r="BX36" s="6">
        <v>0</v>
      </c>
      <c r="BY36" s="6">
        <v>0</v>
      </c>
      <c r="BZ36" s="6">
        <v>0</v>
      </c>
      <c r="CA36" s="6">
        <v>0</v>
      </c>
      <c r="CB36" s="6">
        <v>0</v>
      </c>
      <c r="CC36" s="6">
        <v>0</v>
      </c>
      <c r="CD36" s="6"/>
      <c r="CE36" s="6">
        <v>0</v>
      </c>
      <c r="CF36" s="6">
        <v>0</v>
      </c>
      <c r="CG36" s="6">
        <v>0</v>
      </c>
      <c r="CH36" s="6"/>
      <c r="CI36" s="6">
        <v>0</v>
      </c>
      <c r="CJ36" s="6">
        <v>0</v>
      </c>
      <c r="CK36" s="6">
        <v>0</v>
      </c>
      <c r="CL36" s="6">
        <v>0</v>
      </c>
      <c r="CM36" s="6"/>
      <c r="CN36" s="6">
        <v>9</v>
      </c>
      <c r="CO36" s="6">
        <v>0</v>
      </c>
      <c r="CP36" s="6">
        <v>0</v>
      </c>
      <c r="CQ36" s="6">
        <v>0</v>
      </c>
      <c r="CR36" s="6">
        <v>0</v>
      </c>
      <c r="CS36" s="6">
        <v>0</v>
      </c>
      <c r="CT36" s="6">
        <v>0</v>
      </c>
      <c r="CU36" s="6">
        <v>0</v>
      </c>
      <c r="CV36" s="6">
        <v>0</v>
      </c>
      <c r="CW36" s="6">
        <v>0</v>
      </c>
      <c r="CX36" s="6">
        <v>0</v>
      </c>
      <c r="CY36" s="6">
        <v>0</v>
      </c>
      <c r="CZ36" s="6">
        <v>0</v>
      </c>
      <c r="DA36" s="6">
        <v>0</v>
      </c>
      <c r="DB36" s="6"/>
      <c r="DC36" s="6">
        <v>0</v>
      </c>
      <c r="DD36" s="6">
        <v>0</v>
      </c>
      <c r="DE36" s="6">
        <v>3</v>
      </c>
      <c r="DF36" s="6">
        <v>0</v>
      </c>
      <c r="DG36" s="6">
        <v>0</v>
      </c>
      <c r="DH36" s="6">
        <v>0</v>
      </c>
      <c r="DI36" s="6">
        <v>0</v>
      </c>
      <c r="DJ36" s="6">
        <v>0</v>
      </c>
      <c r="DK36" s="6">
        <v>0</v>
      </c>
      <c r="DL36" s="6">
        <v>0</v>
      </c>
      <c r="DM36" s="6">
        <v>0</v>
      </c>
      <c r="DN36" s="6"/>
      <c r="DO36" s="6">
        <v>1</v>
      </c>
      <c r="DP36" s="6">
        <v>0</v>
      </c>
      <c r="DQ36" s="6">
        <v>0</v>
      </c>
      <c r="DR36" s="6">
        <v>0</v>
      </c>
      <c r="DS36" s="6">
        <v>0</v>
      </c>
      <c r="DT36" s="6"/>
      <c r="DU36" s="6">
        <v>1</v>
      </c>
      <c r="DV36" s="6">
        <v>0</v>
      </c>
      <c r="DW36" s="6"/>
      <c r="DX36" s="6">
        <v>18</v>
      </c>
      <c r="DY36" s="6">
        <v>0</v>
      </c>
      <c r="DZ36" s="6">
        <v>0</v>
      </c>
      <c r="EA36" s="6">
        <v>0</v>
      </c>
      <c r="EB36" s="6">
        <v>0</v>
      </c>
      <c r="EC36" s="6">
        <v>0</v>
      </c>
      <c r="ED36" s="6">
        <v>0</v>
      </c>
      <c r="EE36" s="6">
        <v>0</v>
      </c>
      <c r="EF36" s="6">
        <v>0</v>
      </c>
      <c r="EG36" s="6">
        <v>0</v>
      </c>
      <c r="EH36" s="6">
        <v>0</v>
      </c>
      <c r="EI36" s="6">
        <v>0</v>
      </c>
      <c r="EJ36" s="6">
        <v>0</v>
      </c>
      <c r="EK36" s="6">
        <v>0</v>
      </c>
      <c r="EL36" s="6">
        <v>0</v>
      </c>
      <c r="EM36" s="6">
        <v>0</v>
      </c>
      <c r="EN36" s="6">
        <v>0</v>
      </c>
      <c r="EO36" s="6">
        <v>2</v>
      </c>
      <c r="EP36" s="6">
        <v>0</v>
      </c>
      <c r="EQ36" s="6">
        <v>0</v>
      </c>
      <c r="ER36" s="13">
        <v>0</v>
      </c>
      <c r="ES36" s="6"/>
      <c r="ET36" s="6">
        <v>0</v>
      </c>
      <c r="EU36" s="6">
        <v>0</v>
      </c>
      <c r="EV36" s="6">
        <v>0</v>
      </c>
      <c r="EW36" s="6">
        <v>0</v>
      </c>
      <c r="EX36" s="6">
        <v>0</v>
      </c>
      <c r="EY36" s="6">
        <v>0</v>
      </c>
      <c r="EZ36" s="6">
        <v>0</v>
      </c>
      <c r="FA36" s="6">
        <v>0</v>
      </c>
      <c r="FB36" s="6">
        <v>0</v>
      </c>
      <c r="FC36" s="6">
        <v>11</v>
      </c>
      <c r="FD36" s="6">
        <v>0</v>
      </c>
      <c r="FE36" s="6"/>
      <c r="FF36" s="6">
        <v>2</v>
      </c>
      <c r="FG36" s="6">
        <v>0</v>
      </c>
      <c r="FH36" s="6">
        <v>0</v>
      </c>
      <c r="FI36" s="6">
        <v>0</v>
      </c>
      <c r="FJ36" s="6"/>
      <c r="FK36" s="6">
        <v>2</v>
      </c>
      <c r="FL36" s="6">
        <v>2</v>
      </c>
      <c r="FM36" s="6"/>
      <c r="FN36" s="6">
        <v>0</v>
      </c>
      <c r="FO36" s="13">
        <v>0</v>
      </c>
      <c r="FP36" s="6">
        <v>0</v>
      </c>
      <c r="FQ36" s="6">
        <v>0</v>
      </c>
      <c r="FR36" s="6">
        <v>0</v>
      </c>
      <c r="FS36" s="6">
        <v>0</v>
      </c>
      <c r="FT36" s="6">
        <v>0</v>
      </c>
      <c r="FU36" s="6">
        <v>8</v>
      </c>
      <c r="FV36" s="6"/>
      <c r="FW36" s="6">
        <v>0</v>
      </c>
      <c r="FX36" s="6">
        <v>4</v>
      </c>
      <c r="FY36" s="6">
        <v>0</v>
      </c>
      <c r="FZ36" s="6">
        <v>0</v>
      </c>
      <c r="GA36" s="6">
        <v>0</v>
      </c>
      <c r="GB36" s="6">
        <v>0</v>
      </c>
      <c r="GC36" s="6">
        <v>0</v>
      </c>
      <c r="GD36" s="6">
        <v>1</v>
      </c>
      <c r="GE36" s="6">
        <v>0</v>
      </c>
      <c r="GF36" s="6">
        <v>0</v>
      </c>
      <c r="GG36" s="6">
        <v>1</v>
      </c>
      <c r="GH36" s="6">
        <v>0</v>
      </c>
      <c r="GI36" s="6">
        <v>6</v>
      </c>
      <c r="GJ36" s="6">
        <v>0</v>
      </c>
      <c r="GK36" s="6">
        <v>0</v>
      </c>
      <c r="GL36" s="6"/>
      <c r="GM36" s="6"/>
      <c r="GN36" s="6">
        <v>0</v>
      </c>
      <c r="GO36" s="6">
        <v>0</v>
      </c>
      <c r="GP36" s="6">
        <v>0</v>
      </c>
      <c r="GQ36" s="6">
        <v>0</v>
      </c>
      <c r="GR36" s="6">
        <v>5</v>
      </c>
      <c r="GS36" s="6">
        <v>0</v>
      </c>
      <c r="GT36" s="6">
        <v>3</v>
      </c>
      <c r="GU36" s="6"/>
      <c r="GV36" s="6">
        <v>0</v>
      </c>
      <c r="GW36" s="6">
        <v>0</v>
      </c>
      <c r="GX36" s="6">
        <v>0</v>
      </c>
      <c r="GY36" s="6">
        <v>0</v>
      </c>
      <c r="GZ36" s="6">
        <v>0</v>
      </c>
      <c r="HA36" s="6">
        <v>2</v>
      </c>
      <c r="HB36" s="6">
        <v>0</v>
      </c>
      <c r="HC36" s="6">
        <v>0</v>
      </c>
      <c r="HD36" s="6">
        <v>0</v>
      </c>
    </row>
  </sheetData>
  <sortState ref="A3:HH36">
    <sortCondition ref="A3:A36"/>
  </sortState>
  <conditionalFormatting sqref="A3:A36 F3:F36 H3:HD36 D3:D36">
    <cfRule type="cellIs" dxfId="1" priority="8" operator="between">
      <formula>0</formula>
      <formula>0</formula>
    </cfRule>
  </conditionalFormatting>
  <conditionalFormatting sqref="C3:C3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B3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36 E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workbookViewId="0">
      <selection activeCell="L1" sqref="L1:L35"/>
    </sheetView>
  </sheetViews>
  <sheetFormatPr defaultRowHeight="15" x14ac:dyDescent="0.25"/>
  <cols>
    <col min="1" max="1" width="3.7109375" customWidth="1"/>
    <col min="3" max="3" width="11.28515625" bestFit="1" customWidth="1"/>
    <col min="4" max="4" width="12.5703125" style="3" bestFit="1" customWidth="1"/>
    <col min="5" max="7" width="9.140625" style="3"/>
    <col min="8" max="8" width="11.5703125" style="3" bestFit="1" customWidth="1"/>
    <col min="9" max="9" width="9.140625" style="3"/>
    <col min="10" max="10" width="11.85546875" style="3" bestFit="1" customWidth="1"/>
    <col min="11" max="11" width="9.140625" style="3"/>
    <col min="12" max="12" width="16.5703125" style="3" bestFit="1" customWidth="1"/>
  </cols>
  <sheetData>
    <row r="1" spans="2:12" ht="15.75" thickBot="1" x14ac:dyDescent="0.3">
      <c r="B1" s="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2:12" x14ac:dyDescent="0.25">
      <c r="B2" t="s">
        <v>77</v>
      </c>
      <c r="C2" t="s">
        <v>18</v>
      </c>
      <c r="D2" s="3" t="s">
        <v>43</v>
      </c>
      <c r="E2" s="3">
        <v>400</v>
      </c>
      <c r="F2" s="3">
        <v>29</v>
      </c>
      <c r="G2" s="3">
        <v>6.2</v>
      </c>
      <c r="H2" s="3">
        <v>97</v>
      </c>
      <c r="I2" s="10">
        <v>6.9</v>
      </c>
      <c r="J2" s="10">
        <v>90</v>
      </c>
      <c r="K2" s="10">
        <v>24.9</v>
      </c>
      <c r="L2" s="10">
        <f>SUM(5/400)*100</f>
        <v>1.25</v>
      </c>
    </row>
    <row r="3" spans="2:12" x14ac:dyDescent="0.25">
      <c r="B3" t="s">
        <v>77</v>
      </c>
      <c r="C3" t="s">
        <v>20</v>
      </c>
      <c r="D3" s="3" t="s">
        <v>45</v>
      </c>
      <c r="E3" s="3">
        <v>400</v>
      </c>
      <c r="F3" s="3">
        <v>39</v>
      </c>
      <c r="G3" s="3">
        <v>13.8</v>
      </c>
      <c r="H3" s="3">
        <v>95</v>
      </c>
      <c r="I3" s="10">
        <v>15.8</v>
      </c>
      <c r="J3" s="10">
        <v>77</v>
      </c>
      <c r="K3" s="10">
        <v>3.7</v>
      </c>
      <c r="L3" s="10">
        <f>SUM(4/400)*100</f>
        <v>1</v>
      </c>
    </row>
    <row r="4" spans="2:12" x14ac:dyDescent="0.25">
      <c r="B4" t="s">
        <v>77</v>
      </c>
      <c r="C4" t="s">
        <v>19</v>
      </c>
      <c r="D4" s="3" t="s">
        <v>44</v>
      </c>
      <c r="E4" s="3">
        <v>400</v>
      </c>
      <c r="F4" s="3">
        <v>18</v>
      </c>
      <c r="G4" s="3">
        <v>3.2</v>
      </c>
      <c r="H4" s="3">
        <v>95</v>
      </c>
      <c r="I4" s="10">
        <v>3.1</v>
      </c>
      <c r="J4" s="10">
        <v>89</v>
      </c>
      <c r="K4" s="10">
        <v>70.5</v>
      </c>
      <c r="L4" s="10">
        <f>SUM(14/400)*100</f>
        <v>3.5000000000000004</v>
      </c>
    </row>
    <row r="5" spans="2:12" x14ac:dyDescent="0.25">
      <c r="B5" t="s">
        <v>77</v>
      </c>
      <c r="C5" t="s">
        <v>17</v>
      </c>
      <c r="D5" s="3" t="s">
        <v>42</v>
      </c>
      <c r="E5" s="3">
        <v>400</v>
      </c>
      <c r="F5" s="3">
        <v>51</v>
      </c>
      <c r="G5" s="3">
        <v>7.9</v>
      </c>
      <c r="H5" s="3">
        <v>96</v>
      </c>
      <c r="I5" s="10">
        <v>9.6</v>
      </c>
      <c r="J5" s="10">
        <v>82</v>
      </c>
      <c r="K5" s="10">
        <v>16.899999999999999</v>
      </c>
      <c r="L5" s="10">
        <f>SUM(8/400)*100</f>
        <v>2</v>
      </c>
    </row>
    <row r="6" spans="2:12" x14ac:dyDescent="0.25">
      <c r="B6" t="s">
        <v>77</v>
      </c>
      <c r="C6" t="s">
        <v>15</v>
      </c>
      <c r="D6" s="3" t="s">
        <v>40</v>
      </c>
      <c r="E6" s="3">
        <v>400</v>
      </c>
      <c r="F6" s="3">
        <v>37</v>
      </c>
      <c r="G6" s="3">
        <v>9.4</v>
      </c>
      <c r="H6" s="3">
        <v>92</v>
      </c>
      <c r="I6" s="10">
        <v>12.3</v>
      </c>
      <c r="J6" s="10">
        <v>85</v>
      </c>
      <c r="K6" s="10">
        <v>9.1999999999999993</v>
      </c>
      <c r="L6" s="10">
        <f>SUM(2/400)*100</f>
        <v>0.5</v>
      </c>
    </row>
    <row r="7" spans="2:12" x14ac:dyDescent="0.25">
      <c r="B7" s="5" t="s">
        <v>77</v>
      </c>
      <c r="C7" s="9" t="s">
        <v>76</v>
      </c>
      <c r="D7" s="5" t="s">
        <v>69</v>
      </c>
      <c r="E7" s="6">
        <v>400</v>
      </c>
      <c r="F7" s="6">
        <v>27</v>
      </c>
      <c r="G7" s="6">
        <v>11.9</v>
      </c>
      <c r="H7" s="6">
        <v>96</v>
      </c>
      <c r="I7" s="11">
        <v>11.3</v>
      </c>
      <c r="J7" s="11">
        <v>89</v>
      </c>
      <c r="K7" s="11">
        <v>51.4</v>
      </c>
      <c r="L7" s="11">
        <f>SUM(27/400)*100</f>
        <v>6.75</v>
      </c>
    </row>
    <row r="8" spans="2:12" x14ac:dyDescent="0.25">
      <c r="B8" t="s">
        <v>77</v>
      </c>
      <c r="C8" s="4" t="s">
        <v>16</v>
      </c>
      <c r="D8" s="3" t="s">
        <v>41</v>
      </c>
      <c r="E8" s="3">
        <v>400</v>
      </c>
      <c r="F8" s="3">
        <v>40</v>
      </c>
      <c r="G8" s="3">
        <v>9.6999999999999993</v>
      </c>
      <c r="H8" s="3">
        <v>95</v>
      </c>
      <c r="I8" s="10">
        <v>11.5</v>
      </c>
      <c r="J8" s="10">
        <v>75</v>
      </c>
      <c r="K8" s="10">
        <v>8.1</v>
      </c>
      <c r="L8" s="10">
        <f>SUM(5/400)*100</f>
        <v>1.25</v>
      </c>
    </row>
    <row r="9" spans="2:12" x14ac:dyDescent="0.25">
      <c r="B9" t="s">
        <v>77</v>
      </c>
      <c r="C9" s="9" t="s">
        <v>71</v>
      </c>
      <c r="D9" t="s">
        <v>64</v>
      </c>
      <c r="E9" s="3">
        <v>400</v>
      </c>
      <c r="F9" s="3">
        <v>36</v>
      </c>
      <c r="G9" s="3">
        <v>11.7</v>
      </c>
      <c r="H9" s="6">
        <v>100</v>
      </c>
      <c r="I9" s="11">
        <v>12.1</v>
      </c>
      <c r="J9" s="10">
        <v>92</v>
      </c>
      <c r="K9" s="10">
        <v>20.9</v>
      </c>
      <c r="L9" s="10">
        <f>SUM(22/400)*100</f>
        <v>5.5</v>
      </c>
    </row>
    <row r="10" spans="2:12" x14ac:dyDescent="0.25">
      <c r="B10" t="s">
        <v>77</v>
      </c>
      <c r="C10" s="9" t="s">
        <v>73</v>
      </c>
      <c r="D10" t="s">
        <v>66</v>
      </c>
      <c r="E10" s="3">
        <v>400</v>
      </c>
      <c r="F10" s="3">
        <v>19</v>
      </c>
      <c r="G10" s="3">
        <v>14.8</v>
      </c>
      <c r="H10" s="6">
        <v>100</v>
      </c>
      <c r="I10" s="11">
        <v>10.8</v>
      </c>
      <c r="J10" s="10">
        <v>78</v>
      </c>
      <c r="K10" s="10">
        <v>19.7</v>
      </c>
      <c r="L10" s="10">
        <f>SUM(19/400)*100</f>
        <v>4.75</v>
      </c>
    </row>
    <row r="11" spans="2:12" x14ac:dyDescent="0.25">
      <c r="B11" t="s">
        <v>77</v>
      </c>
      <c r="C11" s="9" t="s">
        <v>74</v>
      </c>
      <c r="D11" t="s">
        <v>67</v>
      </c>
      <c r="E11" s="3">
        <v>400</v>
      </c>
      <c r="F11" s="3">
        <v>15</v>
      </c>
      <c r="G11" s="3">
        <v>16.5</v>
      </c>
      <c r="H11" s="6">
        <v>93</v>
      </c>
      <c r="I11" s="11">
        <v>17.7</v>
      </c>
      <c r="J11" s="10">
        <v>80</v>
      </c>
      <c r="K11" s="10">
        <v>1.2</v>
      </c>
      <c r="L11" s="10">
        <f>SUM(15/400)*100</f>
        <v>3.75</v>
      </c>
    </row>
    <row r="12" spans="2:12" x14ac:dyDescent="0.25">
      <c r="B12" t="s">
        <v>77</v>
      </c>
      <c r="C12" s="9" t="s">
        <v>72</v>
      </c>
      <c r="D12" t="s">
        <v>65</v>
      </c>
      <c r="E12" s="3">
        <v>400</v>
      </c>
      <c r="F12" s="3">
        <v>23</v>
      </c>
      <c r="G12" s="3">
        <v>13.8</v>
      </c>
      <c r="H12" s="6">
        <v>100</v>
      </c>
      <c r="I12" s="11">
        <v>13.9</v>
      </c>
      <c r="J12" s="10">
        <v>87</v>
      </c>
      <c r="K12" s="10">
        <v>4.5999999999999996</v>
      </c>
      <c r="L12" s="10">
        <f>SUM(23/400)*100</f>
        <v>5.75</v>
      </c>
    </row>
    <row r="13" spans="2:12" x14ac:dyDescent="0.25">
      <c r="B13" t="s">
        <v>77</v>
      </c>
      <c r="C13" s="9" t="s">
        <v>70</v>
      </c>
      <c r="D13" t="s">
        <v>63</v>
      </c>
      <c r="E13" s="3">
        <v>400</v>
      </c>
      <c r="F13" s="3">
        <v>22</v>
      </c>
      <c r="G13" s="3">
        <v>15.4</v>
      </c>
      <c r="H13" s="6">
        <v>95</v>
      </c>
      <c r="I13" s="11">
        <v>16</v>
      </c>
      <c r="J13" s="10">
        <v>91</v>
      </c>
      <c r="K13" s="10">
        <v>1.7</v>
      </c>
      <c r="L13" s="10">
        <f>SUM(17/400)*100</f>
        <v>4.25</v>
      </c>
    </row>
    <row r="14" spans="2:12" x14ac:dyDescent="0.25">
      <c r="B14" t="s">
        <v>77</v>
      </c>
      <c r="C14" s="9" t="s">
        <v>75</v>
      </c>
      <c r="D14" t="s">
        <v>68</v>
      </c>
      <c r="E14" s="3">
        <v>400</v>
      </c>
      <c r="F14" s="3">
        <v>26</v>
      </c>
      <c r="G14" s="3">
        <v>2.2999999999999998</v>
      </c>
      <c r="H14" s="6">
        <v>100</v>
      </c>
      <c r="I14" s="11">
        <v>6</v>
      </c>
      <c r="J14" s="10">
        <v>96</v>
      </c>
      <c r="K14" s="10">
        <v>80</v>
      </c>
      <c r="L14" s="10">
        <f>SUM(26/400)*100</f>
        <v>6.5</v>
      </c>
    </row>
    <row r="15" spans="2:12" x14ac:dyDescent="0.25">
      <c r="B15" t="s">
        <v>77</v>
      </c>
      <c r="C15" t="s">
        <v>30</v>
      </c>
      <c r="D15" s="3" t="s">
        <v>57</v>
      </c>
      <c r="E15" s="3">
        <v>400</v>
      </c>
      <c r="F15" s="3">
        <v>38</v>
      </c>
      <c r="G15" s="3">
        <v>9</v>
      </c>
      <c r="H15" s="6">
        <v>97</v>
      </c>
      <c r="I15" s="11">
        <v>9.4</v>
      </c>
      <c r="J15" s="10">
        <v>87</v>
      </c>
      <c r="K15" s="10">
        <v>22.4</v>
      </c>
      <c r="L15" s="10">
        <f>SUM(1/400)*100</f>
        <v>0.25</v>
      </c>
    </row>
    <row r="16" spans="2:12" x14ac:dyDescent="0.25">
      <c r="B16" t="s">
        <v>77</v>
      </c>
      <c r="C16" t="s">
        <v>11</v>
      </c>
      <c r="D16" s="3" t="s">
        <v>34</v>
      </c>
      <c r="E16" s="3">
        <v>400</v>
      </c>
      <c r="F16" s="3">
        <v>32</v>
      </c>
      <c r="G16" s="3">
        <v>15.4</v>
      </c>
      <c r="H16" s="3">
        <v>96</v>
      </c>
      <c r="I16" s="10">
        <v>18.8</v>
      </c>
      <c r="J16" s="10">
        <v>84</v>
      </c>
      <c r="K16" s="10">
        <v>1.5</v>
      </c>
      <c r="L16" s="10">
        <f>SUM(3/400)*100</f>
        <v>0.75</v>
      </c>
    </row>
    <row r="17" spans="2:12" x14ac:dyDescent="0.25">
      <c r="B17" t="s">
        <v>77</v>
      </c>
      <c r="C17" t="s">
        <v>295</v>
      </c>
      <c r="D17" s="3" t="s">
        <v>39</v>
      </c>
      <c r="E17" s="3">
        <v>400</v>
      </c>
      <c r="F17" s="3">
        <v>24</v>
      </c>
      <c r="G17" s="3">
        <v>5</v>
      </c>
      <c r="H17" s="3">
        <v>100</v>
      </c>
      <c r="I17" s="10">
        <v>5.9</v>
      </c>
      <c r="J17" s="10">
        <v>84</v>
      </c>
      <c r="K17" s="10">
        <v>24.9</v>
      </c>
      <c r="L17" s="10">
        <f>SUM(6/400)*100</f>
        <v>1.5</v>
      </c>
    </row>
    <row r="18" spans="2:12" x14ac:dyDescent="0.25">
      <c r="B18" s="5" t="s">
        <v>77</v>
      </c>
      <c r="C18" s="5" t="s">
        <v>33</v>
      </c>
      <c r="D18" s="6" t="s">
        <v>60</v>
      </c>
      <c r="E18" s="6">
        <v>400</v>
      </c>
      <c r="F18" s="6">
        <v>36</v>
      </c>
      <c r="G18" s="6">
        <v>16.600000000000001</v>
      </c>
      <c r="H18" s="6">
        <v>100</v>
      </c>
      <c r="I18" s="11">
        <v>15.7</v>
      </c>
      <c r="J18" s="11">
        <v>83</v>
      </c>
      <c r="K18" s="11">
        <v>3</v>
      </c>
      <c r="L18" s="11">
        <v>0</v>
      </c>
    </row>
    <row r="19" spans="2:12" x14ac:dyDescent="0.25">
      <c r="B19" t="s">
        <v>77</v>
      </c>
      <c r="C19" t="s">
        <v>28</v>
      </c>
      <c r="D19" s="3" t="s">
        <v>55</v>
      </c>
      <c r="E19" s="3">
        <v>400</v>
      </c>
      <c r="F19" s="3">
        <v>18</v>
      </c>
      <c r="G19" s="3">
        <v>13.4</v>
      </c>
      <c r="H19" s="3">
        <v>95</v>
      </c>
      <c r="I19" s="10">
        <v>9.6999999999999993</v>
      </c>
      <c r="J19" s="10">
        <v>89</v>
      </c>
      <c r="K19" s="10">
        <v>4.2</v>
      </c>
      <c r="L19" s="10">
        <f>SUM(2/400)*100</f>
        <v>0.5</v>
      </c>
    </row>
    <row r="20" spans="2:12" x14ac:dyDescent="0.25">
      <c r="B20" t="s">
        <v>77</v>
      </c>
      <c r="C20" s="5" t="s">
        <v>32</v>
      </c>
      <c r="D20" s="6" t="s">
        <v>59</v>
      </c>
      <c r="E20" s="3">
        <v>400</v>
      </c>
      <c r="F20" s="6">
        <v>23</v>
      </c>
      <c r="G20" s="6">
        <v>13.9</v>
      </c>
      <c r="H20" s="6">
        <v>100</v>
      </c>
      <c r="I20" s="11">
        <v>10.8</v>
      </c>
      <c r="J20" s="11">
        <v>91</v>
      </c>
      <c r="K20" s="11">
        <v>43.8</v>
      </c>
      <c r="L20" s="11">
        <v>0</v>
      </c>
    </row>
    <row r="21" spans="2:12" x14ac:dyDescent="0.25">
      <c r="B21" t="s">
        <v>77</v>
      </c>
      <c r="C21" t="s">
        <v>31</v>
      </c>
      <c r="D21" s="3" t="s">
        <v>58</v>
      </c>
      <c r="E21" s="3">
        <v>400</v>
      </c>
      <c r="F21" s="3">
        <v>36</v>
      </c>
      <c r="G21" s="3">
        <v>12.9</v>
      </c>
      <c r="H21" s="6">
        <v>100</v>
      </c>
      <c r="I21" s="11">
        <v>12.7</v>
      </c>
      <c r="J21" s="10">
        <v>92</v>
      </c>
      <c r="K21" s="10">
        <v>22.7</v>
      </c>
      <c r="L21" s="10">
        <f>SUM(1/400)*100</f>
        <v>0.25</v>
      </c>
    </row>
    <row r="22" spans="2:12" x14ac:dyDescent="0.25">
      <c r="B22" t="s">
        <v>77</v>
      </c>
      <c r="C22" t="s">
        <v>29</v>
      </c>
      <c r="D22" s="3" t="s">
        <v>56</v>
      </c>
      <c r="E22" s="3">
        <v>400</v>
      </c>
      <c r="F22" s="3">
        <v>18</v>
      </c>
      <c r="G22" s="3">
        <v>12.7</v>
      </c>
      <c r="H22" s="3">
        <v>100</v>
      </c>
      <c r="I22" s="10">
        <v>15.6</v>
      </c>
      <c r="J22" s="10">
        <v>78</v>
      </c>
      <c r="K22" s="10">
        <v>6.8</v>
      </c>
      <c r="L22" s="10">
        <v>0</v>
      </c>
    </row>
    <row r="23" spans="2:12" x14ac:dyDescent="0.25">
      <c r="B23" t="s">
        <v>77</v>
      </c>
      <c r="C23" t="s">
        <v>22</v>
      </c>
      <c r="D23" s="3" t="s">
        <v>47</v>
      </c>
      <c r="E23" s="3">
        <v>400</v>
      </c>
      <c r="F23" s="3">
        <v>30</v>
      </c>
      <c r="G23" s="3">
        <v>15.5</v>
      </c>
      <c r="H23" s="3">
        <v>93</v>
      </c>
      <c r="I23" s="10">
        <v>20</v>
      </c>
      <c r="J23" s="10">
        <v>84</v>
      </c>
      <c r="K23" s="10">
        <v>0.8</v>
      </c>
      <c r="L23" s="10">
        <v>0</v>
      </c>
    </row>
    <row r="24" spans="2:12" x14ac:dyDescent="0.25">
      <c r="B24" t="s">
        <v>77</v>
      </c>
      <c r="C24" t="s">
        <v>23</v>
      </c>
      <c r="D24" s="3" t="s">
        <v>48</v>
      </c>
      <c r="E24" s="3">
        <v>400</v>
      </c>
      <c r="F24" s="3">
        <v>28</v>
      </c>
      <c r="G24" s="3">
        <v>14.8</v>
      </c>
      <c r="H24" s="3">
        <v>100</v>
      </c>
      <c r="I24" s="10">
        <v>20</v>
      </c>
      <c r="J24" s="10">
        <v>86</v>
      </c>
      <c r="K24" s="10">
        <v>0.7</v>
      </c>
      <c r="L24" s="10">
        <f>SUM(2/400)*100</f>
        <v>0.5</v>
      </c>
    </row>
    <row r="25" spans="2:12" x14ac:dyDescent="0.25">
      <c r="B25" t="s">
        <v>77</v>
      </c>
      <c r="C25" t="s">
        <v>27</v>
      </c>
      <c r="D25" s="3" t="s">
        <v>54</v>
      </c>
      <c r="E25" s="3">
        <v>400</v>
      </c>
      <c r="F25" s="3">
        <v>27</v>
      </c>
      <c r="G25" s="3">
        <v>15.4</v>
      </c>
      <c r="H25" s="3">
        <v>96</v>
      </c>
      <c r="I25" s="10">
        <v>18.899999999999999</v>
      </c>
      <c r="J25" s="10">
        <v>89</v>
      </c>
      <c r="K25" s="10">
        <v>1</v>
      </c>
      <c r="L25" s="10">
        <f>SUM(7/400)*100</f>
        <v>1.7500000000000002</v>
      </c>
    </row>
    <row r="26" spans="2:12" x14ac:dyDescent="0.25">
      <c r="B26" t="s">
        <v>77</v>
      </c>
      <c r="C26" t="s">
        <v>12</v>
      </c>
      <c r="D26" s="3" t="s">
        <v>35</v>
      </c>
      <c r="E26" s="3">
        <v>400</v>
      </c>
      <c r="F26" s="3">
        <v>37</v>
      </c>
      <c r="G26" s="3">
        <v>14.8</v>
      </c>
      <c r="H26" s="3">
        <v>95</v>
      </c>
      <c r="I26" s="10">
        <v>20</v>
      </c>
      <c r="J26" s="10">
        <v>84</v>
      </c>
      <c r="K26" s="10">
        <v>2.7</v>
      </c>
      <c r="L26" s="10">
        <f>SUM(6/400)*100</f>
        <v>1.5</v>
      </c>
    </row>
    <row r="27" spans="2:12" x14ac:dyDescent="0.25">
      <c r="B27" t="s">
        <v>77</v>
      </c>
      <c r="C27" t="s">
        <v>24</v>
      </c>
      <c r="D27" s="3" t="s">
        <v>49</v>
      </c>
      <c r="E27" s="3">
        <v>400</v>
      </c>
      <c r="F27" s="3">
        <v>37</v>
      </c>
      <c r="G27" s="3">
        <v>10.7</v>
      </c>
      <c r="H27" s="3">
        <v>97</v>
      </c>
      <c r="I27" s="10">
        <v>11.7</v>
      </c>
      <c r="J27" s="10">
        <v>89</v>
      </c>
      <c r="K27" s="10">
        <v>2</v>
      </c>
      <c r="L27" s="10">
        <f>SUM(2/400)*100</f>
        <v>0.5</v>
      </c>
    </row>
    <row r="28" spans="2:12" ht="15.75" thickBot="1" x14ac:dyDescent="0.3">
      <c r="B28" s="7" t="s">
        <v>77</v>
      </c>
      <c r="C28" s="7" t="s">
        <v>25</v>
      </c>
      <c r="D28" s="8" t="s">
        <v>50</v>
      </c>
      <c r="E28" s="8">
        <v>400</v>
      </c>
      <c r="F28" s="8">
        <v>23</v>
      </c>
      <c r="G28" s="8">
        <v>13.9</v>
      </c>
      <c r="H28" s="8">
        <v>96</v>
      </c>
      <c r="I28" s="12">
        <v>15.3</v>
      </c>
      <c r="J28" s="12">
        <v>82</v>
      </c>
      <c r="K28" s="12">
        <v>0</v>
      </c>
      <c r="L28" s="12">
        <f>SUM(3/400)*100</f>
        <v>0.75</v>
      </c>
    </row>
    <row r="29" spans="2:12" x14ac:dyDescent="0.25">
      <c r="B29" t="s">
        <v>77</v>
      </c>
      <c r="C29" t="s">
        <v>299</v>
      </c>
      <c r="D29" s="3" t="s">
        <v>51</v>
      </c>
      <c r="E29" s="3">
        <v>400</v>
      </c>
      <c r="F29" s="3">
        <v>25</v>
      </c>
      <c r="G29" s="3">
        <v>13.5</v>
      </c>
      <c r="H29" s="3">
        <v>92</v>
      </c>
      <c r="I29" s="10">
        <v>13.7</v>
      </c>
      <c r="J29" s="10">
        <v>80</v>
      </c>
      <c r="K29" s="10">
        <v>0.2</v>
      </c>
      <c r="L29" s="10">
        <f>SUM(2/400)*100</f>
        <v>0.5</v>
      </c>
    </row>
    <row r="30" spans="2:12" x14ac:dyDescent="0.25">
      <c r="B30" t="s">
        <v>77</v>
      </c>
      <c r="C30" t="s">
        <v>26</v>
      </c>
      <c r="D30" s="3" t="s">
        <v>52</v>
      </c>
      <c r="E30" s="3">
        <v>400</v>
      </c>
      <c r="F30" s="3">
        <v>25</v>
      </c>
      <c r="G30" s="3">
        <v>14.4</v>
      </c>
      <c r="H30" s="3">
        <v>96</v>
      </c>
      <c r="I30" s="10">
        <v>13.6</v>
      </c>
      <c r="J30" s="10">
        <v>92</v>
      </c>
      <c r="K30" s="10">
        <v>0.5</v>
      </c>
      <c r="L30" s="10">
        <f>SUM(2/400)*100</f>
        <v>0.5</v>
      </c>
    </row>
    <row r="31" spans="2:12" x14ac:dyDescent="0.25">
      <c r="B31" t="s">
        <v>77</v>
      </c>
      <c r="C31" t="s">
        <v>298</v>
      </c>
      <c r="D31" s="3" t="s">
        <v>53</v>
      </c>
      <c r="E31" s="3">
        <v>400</v>
      </c>
      <c r="F31" s="3">
        <v>22</v>
      </c>
      <c r="G31" s="3">
        <v>15.4</v>
      </c>
      <c r="H31" s="3">
        <v>95</v>
      </c>
      <c r="I31" s="10">
        <v>20</v>
      </c>
      <c r="J31" s="10">
        <v>77</v>
      </c>
      <c r="K31" s="10">
        <v>0</v>
      </c>
      <c r="L31" s="10">
        <v>0</v>
      </c>
    </row>
    <row r="32" spans="2:12" x14ac:dyDescent="0.25">
      <c r="B32" t="s">
        <v>77</v>
      </c>
      <c r="C32" t="s">
        <v>297</v>
      </c>
      <c r="D32" s="3" t="s">
        <v>38</v>
      </c>
      <c r="E32" s="3">
        <v>400</v>
      </c>
      <c r="F32" s="3">
        <v>19</v>
      </c>
      <c r="G32" s="3">
        <v>14.9</v>
      </c>
      <c r="H32" s="3">
        <v>100</v>
      </c>
      <c r="I32" s="10">
        <v>20</v>
      </c>
      <c r="J32" s="10">
        <v>84</v>
      </c>
      <c r="K32" s="10">
        <v>2.2000000000000002</v>
      </c>
      <c r="L32" s="10">
        <f>SUM(4/400)*100</f>
        <v>1</v>
      </c>
    </row>
    <row r="33" spans="2:12" x14ac:dyDescent="0.25">
      <c r="B33" t="s">
        <v>77</v>
      </c>
      <c r="C33" t="s">
        <v>21</v>
      </c>
      <c r="D33" s="3" t="s">
        <v>46</v>
      </c>
      <c r="E33" s="3">
        <v>400</v>
      </c>
      <c r="F33" s="3">
        <v>26</v>
      </c>
      <c r="G33" s="3">
        <v>14.9</v>
      </c>
      <c r="H33" s="3">
        <v>96</v>
      </c>
      <c r="I33" s="10">
        <v>14.2</v>
      </c>
      <c r="J33" s="10">
        <v>85</v>
      </c>
      <c r="K33" s="10">
        <v>0.7</v>
      </c>
      <c r="L33" s="10">
        <f>SUM(21/400)*100</f>
        <v>5.25</v>
      </c>
    </row>
    <row r="34" spans="2:12" x14ac:dyDescent="0.25">
      <c r="B34" t="s">
        <v>77</v>
      </c>
      <c r="C34" t="s">
        <v>13</v>
      </c>
      <c r="D34" s="3" t="s">
        <v>36</v>
      </c>
      <c r="E34" s="3">
        <v>400</v>
      </c>
      <c r="F34" s="3">
        <v>39</v>
      </c>
      <c r="G34" s="3">
        <v>15.3</v>
      </c>
      <c r="H34" s="3">
        <v>90</v>
      </c>
      <c r="I34" s="10">
        <v>15.8</v>
      </c>
      <c r="J34" s="10">
        <v>82</v>
      </c>
      <c r="K34" s="10">
        <v>4.7</v>
      </c>
      <c r="L34" s="10">
        <f>SUM(6/400)*100</f>
        <v>1.5</v>
      </c>
    </row>
    <row r="35" spans="2:12" ht="15.75" thickBot="1" x14ac:dyDescent="0.3">
      <c r="B35" s="7" t="s">
        <v>77</v>
      </c>
      <c r="C35" s="7" t="s">
        <v>14</v>
      </c>
      <c r="D35" s="8" t="s">
        <v>37</v>
      </c>
      <c r="E35" s="8">
        <v>400</v>
      </c>
      <c r="F35" s="8">
        <v>33</v>
      </c>
      <c r="G35" s="8">
        <v>14.1</v>
      </c>
      <c r="H35" s="8">
        <v>91</v>
      </c>
      <c r="I35" s="12">
        <v>16.3</v>
      </c>
      <c r="J35" s="12">
        <v>79</v>
      </c>
      <c r="K35" s="12">
        <v>4.7</v>
      </c>
      <c r="L35" s="12">
        <f>SUM(7/400)*100</f>
        <v>1.7500000000000002</v>
      </c>
    </row>
  </sheetData>
  <sortState ref="B2:L35">
    <sortCondition ref="C2:C35"/>
  </sortState>
  <conditionalFormatting sqref="L1:L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:G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:F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210"/>
  <sheetViews>
    <sheetView workbookViewId="0">
      <selection activeCell="B13" sqref="B13"/>
    </sheetView>
  </sheetViews>
  <sheetFormatPr defaultRowHeight="15" x14ac:dyDescent="0.25"/>
  <cols>
    <col min="1" max="1" width="2.85546875" style="5" customWidth="1"/>
    <col min="2" max="2" width="72.42578125" style="5" bestFit="1" customWidth="1"/>
    <col min="3" max="3" width="17.28515625" style="5" bestFit="1" customWidth="1"/>
    <col min="4" max="7" width="5" style="6" bestFit="1" customWidth="1"/>
    <col min="8" max="18" width="6" style="6" bestFit="1" customWidth="1"/>
    <col min="19" max="24" width="5" style="6" bestFit="1" customWidth="1"/>
    <col min="25" max="30" width="6" style="6" bestFit="1" customWidth="1"/>
    <col min="31" max="31" width="5" style="6" bestFit="1" customWidth="1"/>
    <col min="32" max="32" width="6" style="6" bestFit="1" customWidth="1"/>
    <col min="33" max="36" width="5" style="6" bestFit="1" customWidth="1"/>
    <col min="37" max="37" width="6" style="6" bestFit="1" customWidth="1"/>
    <col min="38" max="16384" width="9.140625" style="5"/>
  </cols>
  <sheetData>
    <row r="2" spans="2:37" s="22" customFormat="1" x14ac:dyDescent="0.25">
      <c r="B2" s="14" t="s">
        <v>61</v>
      </c>
      <c r="C2" s="14"/>
      <c r="D2" s="27" t="s">
        <v>1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14"/>
      <c r="AF2" s="14"/>
      <c r="AG2" s="14"/>
      <c r="AH2" s="14"/>
      <c r="AI2" s="14"/>
      <c r="AJ2" s="14"/>
      <c r="AK2" s="14"/>
    </row>
    <row r="3" spans="2:37" s="22" customFormat="1" x14ac:dyDescent="0.25">
      <c r="B3" s="14"/>
      <c r="C3" s="14"/>
      <c r="D3" s="14" t="s">
        <v>11</v>
      </c>
      <c r="E3" s="14" t="s">
        <v>12</v>
      </c>
      <c r="F3" s="14" t="s">
        <v>13</v>
      </c>
      <c r="G3" s="14" t="s">
        <v>14</v>
      </c>
      <c r="H3" s="14" t="s">
        <v>297</v>
      </c>
      <c r="I3" s="14" t="s">
        <v>296</v>
      </c>
      <c r="J3" s="14" t="s">
        <v>15</v>
      </c>
      <c r="K3" s="15" t="s">
        <v>16</v>
      </c>
      <c r="L3" s="14" t="s">
        <v>17</v>
      </c>
      <c r="M3" s="14" t="s">
        <v>18</v>
      </c>
      <c r="N3" s="14" t="s">
        <v>19</v>
      </c>
      <c r="O3" s="14" t="s">
        <v>20</v>
      </c>
      <c r="P3" s="14" t="s">
        <v>21</v>
      </c>
      <c r="Q3" s="14" t="s">
        <v>22</v>
      </c>
      <c r="R3" s="14" t="s">
        <v>23</v>
      </c>
      <c r="S3" s="14" t="s">
        <v>24</v>
      </c>
      <c r="T3" s="14" t="s">
        <v>25</v>
      </c>
      <c r="U3" s="14" t="s">
        <v>299</v>
      </c>
      <c r="V3" s="14" t="s">
        <v>26</v>
      </c>
      <c r="W3" s="14" t="s">
        <v>298</v>
      </c>
      <c r="X3" s="14" t="s">
        <v>27</v>
      </c>
      <c r="Y3" s="14" t="s">
        <v>28</v>
      </c>
      <c r="Z3" s="14" t="s">
        <v>29</v>
      </c>
      <c r="AA3" s="14" t="s">
        <v>30</v>
      </c>
      <c r="AB3" s="14" t="s">
        <v>31</v>
      </c>
      <c r="AC3" s="14" t="s">
        <v>32</v>
      </c>
      <c r="AD3" s="14" t="s">
        <v>33</v>
      </c>
      <c r="AE3" s="16" t="s">
        <v>70</v>
      </c>
      <c r="AF3" s="16" t="s">
        <v>71</v>
      </c>
      <c r="AG3" s="16" t="s">
        <v>72</v>
      </c>
      <c r="AH3" s="16" t="s">
        <v>73</v>
      </c>
      <c r="AI3" s="16" t="s">
        <v>74</v>
      </c>
      <c r="AJ3" s="16" t="s">
        <v>75</v>
      </c>
      <c r="AK3" s="16" t="s">
        <v>76</v>
      </c>
    </row>
    <row r="4" spans="2:37" s="22" customFormat="1" x14ac:dyDescent="0.25">
      <c r="B4" s="22" t="s">
        <v>62</v>
      </c>
      <c r="C4" s="22" t="s">
        <v>283</v>
      </c>
      <c r="D4" s="14">
        <v>3</v>
      </c>
      <c r="E4" s="14">
        <v>6</v>
      </c>
      <c r="F4" s="14">
        <v>6</v>
      </c>
      <c r="G4" s="14">
        <v>7</v>
      </c>
      <c r="H4" s="14">
        <v>4</v>
      </c>
      <c r="I4" s="14">
        <v>6</v>
      </c>
      <c r="J4" s="14">
        <v>2</v>
      </c>
      <c r="K4" s="14">
        <v>5</v>
      </c>
      <c r="L4" s="14">
        <v>8</v>
      </c>
      <c r="M4" s="14">
        <v>5</v>
      </c>
      <c r="N4" s="14">
        <v>14</v>
      </c>
      <c r="O4" s="14">
        <v>4</v>
      </c>
      <c r="P4" s="14">
        <v>21</v>
      </c>
      <c r="Q4" s="14">
        <v>0</v>
      </c>
      <c r="R4" s="14">
        <v>2</v>
      </c>
      <c r="S4" s="14">
        <v>2</v>
      </c>
      <c r="T4" s="14">
        <v>8</v>
      </c>
      <c r="U4" s="14">
        <v>2</v>
      </c>
      <c r="V4" s="14">
        <v>2</v>
      </c>
      <c r="W4" s="14">
        <v>0</v>
      </c>
      <c r="X4" s="14">
        <v>7</v>
      </c>
      <c r="Y4" s="14">
        <v>2</v>
      </c>
      <c r="Z4" s="14">
        <v>0</v>
      </c>
      <c r="AA4" s="14">
        <v>1</v>
      </c>
      <c r="AB4" s="14">
        <v>1</v>
      </c>
      <c r="AC4" s="14">
        <v>0</v>
      </c>
      <c r="AD4" s="14">
        <v>0</v>
      </c>
      <c r="AE4" s="14">
        <v>17</v>
      </c>
      <c r="AF4" s="14">
        <v>22</v>
      </c>
      <c r="AG4" s="14">
        <v>17</v>
      </c>
      <c r="AH4" s="14">
        <v>17</v>
      </c>
      <c r="AI4" s="14">
        <v>21</v>
      </c>
      <c r="AJ4" s="14">
        <v>5</v>
      </c>
      <c r="AK4" s="14">
        <v>20</v>
      </c>
    </row>
    <row r="5" spans="2:37" x14ac:dyDescent="0.25">
      <c r="B5" s="5" t="s">
        <v>80</v>
      </c>
      <c r="C5" s="17" t="s">
        <v>294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</row>
    <row r="6" spans="2:37" x14ac:dyDescent="0.25">
      <c r="B6" s="5" t="s">
        <v>81</v>
      </c>
      <c r="C6" s="17" t="s">
        <v>294</v>
      </c>
      <c r="D6" s="6">
        <v>0</v>
      </c>
      <c r="E6" s="6">
        <v>0</v>
      </c>
      <c r="F6" s="6">
        <v>0</v>
      </c>
      <c r="G6" s="6">
        <v>1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1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2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</row>
    <row r="7" spans="2:37" x14ac:dyDescent="0.25">
      <c r="B7" s="5" t="s">
        <v>82</v>
      </c>
      <c r="C7" s="17" t="s">
        <v>294</v>
      </c>
      <c r="D7" s="6">
        <v>143</v>
      </c>
      <c r="E7" s="6">
        <v>64</v>
      </c>
      <c r="F7" s="6">
        <v>170</v>
      </c>
      <c r="G7" s="6">
        <v>0</v>
      </c>
      <c r="H7" s="6">
        <v>7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163</v>
      </c>
      <c r="AF7" s="6">
        <v>8</v>
      </c>
      <c r="AG7" s="6">
        <v>20</v>
      </c>
      <c r="AH7" s="6">
        <v>0</v>
      </c>
      <c r="AI7" s="6">
        <v>331</v>
      </c>
      <c r="AJ7" s="6">
        <v>0</v>
      </c>
      <c r="AK7" s="6">
        <v>0</v>
      </c>
    </row>
    <row r="8" spans="2:37" x14ac:dyDescent="0.25">
      <c r="B8" s="5" t="s">
        <v>79</v>
      </c>
      <c r="C8" s="18" t="s">
        <v>284</v>
      </c>
      <c r="D8" s="6">
        <v>1</v>
      </c>
      <c r="E8" s="6">
        <v>0</v>
      </c>
      <c r="F8" s="6">
        <v>0</v>
      </c>
      <c r="G8" s="6">
        <v>43</v>
      </c>
      <c r="H8" s="6">
        <v>30</v>
      </c>
      <c r="I8" s="6">
        <v>0</v>
      </c>
      <c r="J8" s="6">
        <v>0</v>
      </c>
      <c r="K8" s="6">
        <v>0</v>
      </c>
      <c r="L8" s="6">
        <v>23</v>
      </c>
      <c r="M8" s="6">
        <v>0</v>
      </c>
      <c r="N8" s="6">
        <v>0</v>
      </c>
      <c r="O8" s="6">
        <v>29</v>
      </c>
      <c r="P8" s="6">
        <v>3</v>
      </c>
      <c r="Q8" s="6">
        <v>96</v>
      </c>
      <c r="R8" s="6">
        <v>39</v>
      </c>
      <c r="S8" s="6">
        <v>13</v>
      </c>
      <c r="T8" s="6">
        <v>4</v>
      </c>
      <c r="U8" s="6">
        <v>12</v>
      </c>
      <c r="V8" s="6">
        <v>3</v>
      </c>
      <c r="W8" s="6">
        <v>38</v>
      </c>
      <c r="X8" s="6">
        <v>44</v>
      </c>
      <c r="Y8" s="6">
        <v>0</v>
      </c>
      <c r="Z8" s="6">
        <v>2</v>
      </c>
      <c r="AA8" s="6">
        <v>3</v>
      </c>
      <c r="AB8" s="6">
        <v>5</v>
      </c>
      <c r="AC8" s="6">
        <v>0</v>
      </c>
      <c r="AD8" s="6">
        <v>48</v>
      </c>
      <c r="AE8" s="6">
        <v>0</v>
      </c>
      <c r="AF8" s="6">
        <v>0</v>
      </c>
      <c r="AG8" s="6">
        <v>0</v>
      </c>
      <c r="AH8" s="6">
        <v>151</v>
      </c>
      <c r="AI8" s="6">
        <v>0</v>
      </c>
      <c r="AJ8" s="6">
        <v>1</v>
      </c>
      <c r="AK8" s="6">
        <v>0</v>
      </c>
    </row>
    <row r="9" spans="2:37" x14ac:dyDescent="0.25">
      <c r="B9" s="18" t="s">
        <v>260</v>
      </c>
    </row>
    <row r="10" spans="2:37" x14ac:dyDescent="0.25">
      <c r="B10" s="5" t="s">
        <v>126</v>
      </c>
      <c r="C10" s="18" t="s">
        <v>284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23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</row>
    <row r="11" spans="2:37" x14ac:dyDescent="0.25">
      <c r="B11" s="18" t="s">
        <v>261</v>
      </c>
    </row>
    <row r="12" spans="2:37" x14ac:dyDescent="0.25">
      <c r="B12" s="5" t="s">
        <v>87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2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</row>
    <row r="13" spans="2:37" x14ac:dyDescent="0.25">
      <c r="B13" s="5" t="s">
        <v>83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13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5</v>
      </c>
      <c r="AB13" s="6">
        <v>2</v>
      </c>
      <c r="AC13" s="6">
        <v>0</v>
      </c>
      <c r="AD13" s="6">
        <v>1</v>
      </c>
      <c r="AE13" s="6">
        <v>0</v>
      </c>
      <c r="AF13" s="6">
        <v>1</v>
      </c>
      <c r="AG13" s="6">
        <v>1</v>
      </c>
      <c r="AH13" s="6">
        <v>0</v>
      </c>
      <c r="AI13" s="6">
        <v>0</v>
      </c>
      <c r="AJ13" s="6">
        <v>0</v>
      </c>
      <c r="AK13" s="6">
        <v>0</v>
      </c>
    </row>
    <row r="14" spans="2:37" x14ac:dyDescent="0.25">
      <c r="B14" s="5" t="s">
        <v>86</v>
      </c>
      <c r="D14" s="6">
        <v>0</v>
      </c>
      <c r="E14" s="6">
        <v>0</v>
      </c>
      <c r="F14" s="6">
        <v>4</v>
      </c>
      <c r="G14" s="6">
        <v>6</v>
      </c>
      <c r="H14" s="6">
        <v>1</v>
      </c>
      <c r="I14" s="6">
        <v>0</v>
      </c>
      <c r="J14" s="6">
        <v>0</v>
      </c>
      <c r="K14" s="6">
        <v>0</v>
      </c>
      <c r="L14" s="6">
        <v>8</v>
      </c>
      <c r="M14" s="6">
        <v>29</v>
      </c>
      <c r="N14" s="6">
        <v>0</v>
      </c>
      <c r="O14" s="6">
        <v>1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</v>
      </c>
      <c r="V14" s="6">
        <v>4</v>
      </c>
      <c r="W14" s="6">
        <v>0</v>
      </c>
      <c r="X14" s="6">
        <v>2</v>
      </c>
      <c r="Y14" s="6">
        <v>0</v>
      </c>
      <c r="Z14" s="6">
        <v>1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1</v>
      </c>
      <c r="AH14" s="6">
        <v>0</v>
      </c>
      <c r="AI14" s="6">
        <v>0</v>
      </c>
      <c r="AJ14" s="6">
        <v>0</v>
      </c>
      <c r="AK14" s="6">
        <v>92</v>
      </c>
    </row>
    <row r="15" spans="2:37" x14ac:dyDescent="0.25">
      <c r="B15" s="5" t="s">
        <v>84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2</v>
      </c>
      <c r="J15" s="6">
        <v>0</v>
      </c>
      <c r="K15" s="6">
        <v>1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1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</row>
    <row r="16" spans="2:37" x14ac:dyDescent="0.25">
      <c r="B16" s="5" t="s">
        <v>90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3</v>
      </c>
      <c r="J16" s="6">
        <v>2</v>
      </c>
      <c r="K16" s="6">
        <v>0</v>
      </c>
      <c r="L16" s="6">
        <v>3</v>
      </c>
      <c r="M16" s="6">
        <v>1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2</v>
      </c>
      <c r="Z16" s="6">
        <v>0</v>
      </c>
      <c r="AA16" s="6">
        <v>0</v>
      </c>
      <c r="AB16" s="6">
        <v>1</v>
      </c>
      <c r="AC16" s="6">
        <v>0</v>
      </c>
      <c r="AD16" s="6">
        <v>0</v>
      </c>
      <c r="AE16" s="6">
        <v>0</v>
      </c>
      <c r="AF16" s="6">
        <v>2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</row>
    <row r="17" spans="2:37" x14ac:dyDescent="0.25">
      <c r="B17" s="5" t="s">
        <v>78</v>
      </c>
      <c r="D17" s="6">
        <v>0</v>
      </c>
      <c r="E17" s="6">
        <v>0</v>
      </c>
      <c r="F17" s="6">
        <v>3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6</v>
      </c>
      <c r="P17" s="6">
        <v>9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</row>
    <row r="18" spans="2:37" x14ac:dyDescent="0.25">
      <c r="B18" s="5" t="s">
        <v>89</v>
      </c>
      <c r="D18" s="6">
        <v>1</v>
      </c>
      <c r="E18" s="6">
        <v>2</v>
      </c>
      <c r="F18" s="6">
        <v>3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17</v>
      </c>
      <c r="M18" s="6">
        <v>6</v>
      </c>
      <c r="N18" s="6">
        <v>0</v>
      </c>
      <c r="O18" s="6">
        <v>6</v>
      </c>
      <c r="P18" s="6">
        <v>0</v>
      </c>
      <c r="Q18" s="6">
        <v>1</v>
      </c>
      <c r="R18" s="6">
        <v>1</v>
      </c>
      <c r="S18" s="6">
        <v>1</v>
      </c>
      <c r="T18" s="6">
        <v>0</v>
      </c>
      <c r="U18" s="6">
        <v>0</v>
      </c>
      <c r="V18" s="6">
        <v>1</v>
      </c>
      <c r="W18" s="6">
        <v>0</v>
      </c>
      <c r="X18" s="6">
        <v>4</v>
      </c>
      <c r="Y18" s="6">
        <v>0</v>
      </c>
      <c r="Z18" s="6">
        <v>0</v>
      </c>
      <c r="AA18" s="6">
        <v>1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</row>
    <row r="19" spans="2:37" x14ac:dyDescent="0.25">
      <c r="B19" s="19" t="s">
        <v>266</v>
      </c>
    </row>
    <row r="20" spans="2:37" x14ac:dyDescent="0.25">
      <c r="B20" s="5" t="s">
        <v>88</v>
      </c>
      <c r="C20" s="19" t="s">
        <v>289</v>
      </c>
      <c r="D20" s="6">
        <v>0</v>
      </c>
      <c r="E20" s="6">
        <v>0</v>
      </c>
      <c r="F20" s="6">
        <v>5</v>
      </c>
      <c r="G20" s="6">
        <v>0</v>
      </c>
      <c r="H20" s="6">
        <v>2</v>
      </c>
      <c r="I20" s="6">
        <v>0</v>
      </c>
      <c r="J20" s="6">
        <v>0</v>
      </c>
      <c r="K20" s="6">
        <v>6</v>
      </c>
      <c r="L20" s="6">
        <v>16</v>
      </c>
      <c r="M20" s="6">
        <v>0</v>
      </c>
      <c r="N20" s="6">
        <v>0</v>
      </c>
      <c r="O20" s="6">
        <v>15</v>
      </c>
      <c r="P20" s="6">
        <v>0</v>
      </c>
      <c r="Q20" s="6">
        <v>7</v>
      </c>
      <c r="R20" s="6">
        <v>0</v>
      </c>
      <c r="S20" s="6">
        <v>1</v>
      </c>
      <c r="T20" s="6">
        <v>0</v>
      </c>
      <c r="U20" s="6">
        <v>0</v>
      </c>
      <c r="V20" s="6">
        <v>0</v>
      </c>
      <c r="W20" s="6">
        <v>0</v>
      </c>
      <c r="X20" s="6">
        <v>1</v>
      </c>
      <c r="Y20" s="6">
        <v>0</v>
      </c>
      <c r="Z20" s="6">
        <v>1</v>
      </c>
      <c r="AA20" s="6">
        <v>6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</row>
    <row r="21" spans="2:37" x14ac:dyDescent="0.25">
      <c r="B21" s="5" t="s">
        <v>85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4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</row>
    <row r="22" spans="2:37" x14ac:dyDescent="0.25">
      <c r="B22" s="5" t="s">
        <v>102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29</v>
      </c>
      <c r="L22" s="6">
        <v>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1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</row>
    <row r="23" spans="2:37" x14ac:dyDescent="0.25">
      <c r="B23" s="5" t="s">
        <v>107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2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</row>
    <row r="24" spans="2:37" x14ac:dyDescent="0.25">
      <c r="B24" s="5" t="s">
        <v>104</v>
      </c>
      <c r="D24" s="6">
        <v>0</v>
      </c>
      <c r="E24" s="6">
        <v>0</v>
      </c>
      <c r="F24" s="6">
        <v>0</v>
      </c>
      <c r="G24" s="6">
        <v>34</v>
      </c>
      <c r="H24" s="6">
        <v>1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3</v>
      </c>
      <c r="P24" s="6">
        <v>13</v>
      </c>
      <c r="Q24" s="6">
        <v>0</v>
      </c>
      <c r="R24" s="6">
        <v>0</v>
      </c>
      <c r="S24" s="6">
        <v>0</v>
      </c>
      <c r="T24" s="6">
        <v>4</v>
      </c>
      <c r="U24" s="6">
        <v>4</v>
      </c>
      <c r="V24" s="6">
        <v>1</v>
      </c>
      <c r="W24" s="6">
        <v>5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15</v>
      </c>
      <c r="AE24" s="6">
        <v>59</v>
      </c>
      <c r="AF24" s="6">
        <v>1</v>
      </c>
      <c r="AG24" s="6">
        <v>17</v>
      </c>
      <c r="AH24" s="6">
        <v>0</v>
      </c>
      <c r="AI24" s="6">
        <v>0</v>
      </c>
      <c r="AJ24" s="6">
        <v>0</v>
      </c>
      <c r="AK24" s="6">
        <v>0</v>
      </c>
    </row>
    <row r="25" spans="2:37" x14ac:dyDescent="0.25">
      <c r="B25" s="5" t="s">
        <v>105</v>
      </c>
      <c r="D25" s="6">
        <v>1</v>
      </c>
      <c r="E25" s="6">
        <v>0</v>
      </c>
      <c r="F25" s="6">
        <v>0</v>
      </c>
      <c r="G25" s="6">
        <v>0</v>
      </c>
      <c r="H25" s="6">
        <v>1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1</v>
      </c>
      <c r="P25" s="6">
        <v>0</v>
      </c>
      <c r="Q25" s="6">
        <v>1</v>
      </c>
      <c r="R25" s="6">
        <v>0</v>
      </c>
      <c r="S25" s="6">
        <v>0</v>
      </c>
      <c r="T25" s="6">
        <v>0</v>
      </c>
      <c r="U25" s="6">
        <v>1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3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</row>
    <row r="26" spans="2:37" x14ac:dyDescent="0.25">
      <c r="B26" s="5" t="s">
        <v>106</v>
      </c>
      <c r="D26" s="6">
        <v>7</v>
      </c>
      <c r="E26" s="6">
        <v>1</v>
      </c>
      <c r="F26" s="6">
        <v>0</v>
      </c>
      <c r="G26" s="6">
        <v>24</v>
      </c>
      <c r="H26" s="6">
        <v>0</v>
      </c>
      <c r="I26" s="6">
        <v>0</v>
      </c>
      <c r="J26" s="6">
        <v>4</v>
      </c>
      <c r="K26" s="6">
        <v>1</v>
      </c>
      <c r="L26" s="6">
        <v>0</v>
      </c>
      <c r="M26" s="6">
        <v>2</v>
      </c>
      <c r="N26" s="6">
        <v>0</v>
      </c>
      <c r="O26" s="6">
        <v>1</v>
      </c>
      <c r="P26" s="6">
        <v>4</v>
      </c>
      <c r="Q26" s="6">
        <v>0</v>
      </c>
      <c r="R26" s="6">
        <v>5</v>
      </c>
      <c r="S26" s="6">
        <v>3</v>
      </c>
      <c r="T26" s="6">
        <v>2</v>
      </c>
      <c r="U26" s="6">
        <v>7</v>
      </c>
      <c r="V26" s="6">
        <v>0</v>
      </c>
      <c r="W26" s="6">
        <v>1</v>
      </c>
      <c r="X26" s="6">
        <v>7</v>
      </c>
      <c r="Y26" s="6">
        <v>0</v>
      </c>
      <c r="Z26" s="6">
        <v>0</v>
      </c>
      <c r="AA26" s="6">
        <v>1</v>
      </c>
      <c r="AB26" s="6">
        <v>28</v>
      </c>
      <c r="AC26" s="6">
        <v>1</v>
      </c>
      <c r="AD26" s="6">
        <v>7</v>
      </c>
      <c r="AE26" s="6">
        <v>37</v>
      </c>
      <c r="AF26" s="6">
        <v>140</v>
      </c>
      <c r="AG26" s="6">
        <v>173</v>
      </c>
      <c r="AH26" s="6">
        <v>1</v>
      </c>
      <c r="AI26" s="6">
        <v>7</v>
      </c>
      <c r="AJ26" s="6">
        <v>2</v>
      </c>
      <c r="AK26" s="6">
        <v>1</v>
      </c>
    </row>
    <row r="27" spans="2:37" x14ac:dyDescent="0.25">
      <c r="B27" s="5" t="s">
        <v>108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1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</row>
    <row r="28" spans="2:37" x14ac:dyDescent="0.25">
      <c r="B28" s="5" t="s">
        <v>101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1</v>
      </c>
      <c r="Z28" s="6">
        <v>0</v>
      </c>
      <c r="AA28" s="6">
        <v>2</v>
      </c>
      <c r="AB28" s="6">
        <v>0</v>
      </c>
      <c r="AC28" s="6">
        <v>0</v>
      </c>
      <c r="AD28" s="6">
        <v>0</v>
      </c>
      <c r="AE28" s="6">
        <v>0</v>
      </c>
      <c r="AF28" s="6">
        <v>1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</row>
    <row r="29" spans="2:37" x14ac:dyDescent="0.25">
      <c r="B29" s="19" t="s">
        <v>267</v>
      </c>
    </row>
    <row r="30" spans="2:37" x14ac:dyDescent="0.25">
      <c r="B30" s="5" t="s">
        <v>96</v>
      </c>
      <c r="C30" s="19" t="s">
        <v>290</v>
      </c>
      <c r="D30" s="6">
        <v>1</v>
      </c>
      <c r="E30" s="6">
        <v>4</v>
      </c>
      <c r="F30" s="6">
        <v>7</v>
      </c>
      <c r="G30" s="6">
        <v>0</v>
      </c>
      <c r="H30" s="6">
        <v>0</v>
      </c>
      <c r="I30" s="6">
        <v>0</v>
      </c>
      <c r="J30" s="6">
        <v>1</v>
      </c>
      <c r="K30" s="6">
        <v>0</v>
      </c>
      <c r="L30" s="6">
        <v>3</v>
      </c>
      <c r="M30" s="6">
        <v>0</v>
      </c>
      <c r="N30" s="6">
        <v>0</v>
      </c>
      <c r="O30" s="6">
        <v>0</v>
      </c>
      <c r="P30" s="6">
        <v>5</v>
      </c>
      <c r="Q30" s="6">
        <v>2</v>
      </c>
      <c r="R30" s="6">
        <v>0</v>
      </c>
      <c r="S30" s="6">
        <v>17</v>
      </c>
      <c r="T30" s="6">
        <v>8</v>
      </c>
      <c r="U30" s="6">
        <v>4</v>
      </c>
      <c r="V30" s="6">
        <v>4</v>
      </c>
      <c r="W30" s="6">
        <v>3</v>
      </c>
      <c r="X30" s="6">
        <v>2</v>
      </c>
      <c r="Y30" s="6">
        <v>0</v>
      </c>
      <c r="Z30" s="6">
        <v>0</v>
      </c>
      <c r="AA30" s="6">
        <v>171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</row>
    <row r="31" spans="2:37" x14ac:dyDescent="0.25">
      <c r="B31" s="19" t="s">
        <v>268</v>
      </c>
    </row>
    <row r="32" spans="2:37" x14ac:dyDescent="0.25">
      <c r="B32" s="5" t="s">
        <v>97</v>
      </c>
      <c r="C32" s="19" t="s">
        <v>291</v>
      </c>
      <c r="D32" s="6">
        <v>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22</v>
      </c>
      <c r="K32" s="6">
        <v>8</v>
      </c>
      <c r="L32" s="6">
        <v>0</v>
      </c>
      <c r="M32" s="6">
        <v>46</v>
      </c>
      <c r="N32" s="6">
        <v>0</v>
      </c>
      <c r="O32" s="6">
        <v>0</v>
      </c>
      <c r="P32" s="6">
        <v>4</v>
      </c>
      <c r="Q32" s="6">
        <v>0</v>
      </c>
      <c r="R32" s="6">
        <v>0</v>
      </c>
      <c r="S32" s="6">
        <v>3</v>
      </c>
      <c r="T32" s="6">
        <v>0</v>
      </c>
      <c r="U32" s="6">
        <v>0</v>
      </c>
      <c r="V32" s="6">
        <v>0</v>
      </c>
      <c r="W32" s="6">
        <v>1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1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</row>
    <row r="33" spans="2:37" x14ac:dyDescent="0.25">
      <c r="B33" s="5" t="s">
        <v>92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1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</row>
    <row r="34" spans="2:37" x14ac:dyDescent="0.25">
      <c r="B34" s="5" t="s">
        <v>99</v>
      </c>
      <c r="C34" s="19" t="s">
        <v>287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15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</row>
    <row r="35" spans="2:37" x14ac:dyDescent="0.25">
      <c r="B35" s="19" t="s">
        <v>264</v>
      </c>
    </row>
    <row r="36" spans="2:37" x14ac:dyDescent="0.25">
      <c r="B36" s="19" t="s">
        <v>265</v>
      </c>
    </row>
    <row r="37" spans="2:37" x14ac:dyDescent="0.25">
      <c r="B37" s="5" t="s">
        <v>100</v>
      </c>
      <c r="C37" s="19" t="s">
        <v>288</v>
      </c>
      <c r="D37" s="6">
        <v>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31</v>
      </c>
      <c r="N37" s="6">
        <v>0</v>
      </c>
      <c r="O37" s="6">
        <v>0</v>
      </c>
      <c r="P37" s="6">
        <v>2</v>
      </c>
      <c r="Q37" s="6">
        <v>0</v>
      </c>
      <c r="R37" s="6">
        <v>1</v>
      </c>
      <c r="S37" s="6">
        <v>0</v>
      </c>
      <c r="T37" s="6">
        <v>0</v>
      </c>
      <c r="U37" s="6">
        <v>0</v>
      </c>
      <c r="V37" s="6">
        <v>1</v>
      </c>
      <c r="W37" s="6">
        <v>0</v>
      </c>
      <c r="X37" s="6">
        <v>0</v>
      </c>
      <c r="Y37" s="6">
        <v>0</v>
      </c>
      <c r="Z37" s="6">
        <v>0</v>
      </c>
      <c r="AA37" s="6">
        <v>1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1</v>
      </c>
      <c r="AK37" s="6">
        <v>0</v>
      </c>
    </row>
    <row r="38" spans="2:37" x14ac:dyDescent="0.25">
      <c r="B38" s="19" t="s">
        <v>262</v>
      </c>
    </row>
    <row r="39" spans="2:37" x14ac:dyDescent="0.25">
      <c r="B39" s="5" t="s">
        <v>103</v>
      </c>
      <c r="C39" s="19" t="s">
        <v>285</v>
      </c>
      <c r="D39" s="6">
        <v>11</v>
      </c>
      <c r="E39" s="6">
        <v>31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12</v>
      </c>
      <c r="P39" s="6">
        <v>0</v>
      </c>
      <c r="Q39" s="6">
        <v>12</v>
      </c>
      <c r="R39" s="6">
        <v>6</v>
      </c>
      <c r="S39" s="6">
        <v>9</v>
      </c>
      <c r="T39" s="6">
        <v>3</v>
      </c>
      <c r="U39" s="6">
        <v>0</v>
      </c>
      <c r="V39" s="6">
        <v>0</v>
      </c>
      <c r="W39" s="6">
        <v>0</v>
      </c>
      <c r="X39" s="6">
        <v>6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</row>
    <row r="40" spans="2:37" x14ac:dyDescent="0.25">
      <c r="B40" s="5" t="s">
        <v>115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4</v>
      </c>
      <c r="J40" s="6">
        <v>2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</row>
    <row r="41" spans="2:37" x14ac:dyDescent="0.25">
      <c r="B41" s="5" t="s">
        <v>109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1</v>
      </c>
      <c r="AK41" s="6">
        <v>0</v>
      </c>
    </row>
    <row r="42" spans="2:37" x14ac:dyDescent="0.25">
      <c r="B42" s="5" t="s">
        <v>91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1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</row>
    <row r="43" spans="2:37" x14ac:dyDescent="0.25">
      <c r="B43" s="5" t="s">
        <v>95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2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1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</row>
    <row r="44" spans="2:37" x14ac:dyDescent="0.25">
      <c r="B44" s="5" t="s">
        <v>98</v>
      </c>
      <c r="D44" s="6">
        <v>8</v>
      </c>
      <c r="E44" s="6">
        <v>1</v>
      </c>
      <c r="F44" s="6">
        <v>10</v>
      </c>
      <c r="G44" s="6">
        <v>24</v>
      </c>
      <c r="H44" s="6">
        <v>0</v>
      </c>
      <c r="I44" s="6">
        <v>0</v>
      </c>
      <c r="J44" s="6">
        <v>0</v>
      </c>
      <c r="K44" s="6">
        <v>0</v>
      </c>
      <c r="L44" s="6">
        <v>4</v>
      </c>
      <c r="M44" s="6">
        <v>0</v>
      </c>
      <c r="N44" s="6">
        <v>0</v>
      </c>
      <c r="O44" s="6">
        <v>1</v>
      </c>
      <c r="P44" s="6">
        <v>0</v>
      </c>
      <c r="Q44" s="6">
        <v>7</v>
      </c>
      <c r="R44" s="6">
        <v>0</v>
      </c>
      <c r="S44" s="6">
        <v>0</v>
      </c>
      <c r="T44" s="6">
        <v>8</v>
      </c>
      <c r="U44" s="6">
        <v>0</v>
      </c>
      <c r="V44" s="6">
        <v>0</v>
      </c>
      <c r="W44" s="6">
        <v>1</v>
      </c>
      <c r="X44" s="6">
        <v>20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1</v>
      </c>
      <c r="AF44" s="6">
        <v>0</v>
      </c>
      <c r="AG44" s="6">
        <v>0</v>
      </c>
      <c r="AH44" s="6">
        <v>0</v>
      </c>
      <c r="AI44" s="6">
        <v>4</v>
      </c>
      <c r="AJ44" s="6">
        <v>0</v>
      </c>
      <c r="AK44" s="6">
        <v>0</v>
      </c>
    </row>
    <row r="45" spans="2:37" x14ac:dyDescent="0.25">
      <c r="B45" s="5" t="s">
        <v>110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1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</row>
    <row r="46" spans="2:37" s="20" customFormat="1" x14ac:dyDescent="0.25">
      <c r="B46" s="5" t="s">
        <v>111</v>
      </c>
      <c r="C46" s="5"/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1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</row>
    <row r="47" spans="2:37" x14ac:dyDescent="0.25">
      <c r="B47" s="5" t="s">
        <v>113</v>
      </c>
      <c r="D47" s="6">
        <v>0</v>
      </c>
      <c r="E47" s="6">
        <v>0</v>
      </c>
      <c r="F47" s="6">
        <v>0</v>
      </c>
      <c r="G47" s="6">
        <v>2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13</v>
      </c>
      <c r="AA47" s="6">
        <v>0</v>
      </c>
      <c r="AB47" s="6">
        <v>0</v>
      </c>
      <c r="AC47" s="6">
        <v>0</v>
      </c>
      <c r="AD47" s="6">
        <v>1</v>
      </c>
      <c r="AE47" s="6">
        <v>14</v>
      </c>
      <c r="AF47" s="6">
        <v>1</v>
      </c>
      <c r="AG47" s="6">
        <v>3</v>
      </c>
      <c r="AH47" s="6">
        <v>1</v>
      </c>
      <c r="AI47" s="6">
        <v>0</v>
      </c>
      <c r="AJ47" s="6">
        <v>0</v>
      </c>
      <c r="AK47" s="6">
        <v>0</v>
      </c>
    </row>
    <row r="48" spans="2:37" x14ac:dyDescent="0.25">
      <c r="B48" s="5" t="s">
        <v>114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1</v>
      </c>
      <c r="K48" s="6">
        <v>0</v>
      </c>
      <c r="L48" s="6">
        <v>3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</row>
    <row r="49" spans="2:37" x14ac:dyDescent="0.25">
      <c r="B49" s="5" t="s">
        <v>112</v>
      </c>
      <c r="D49" s="6">
        <v>0</v>
      </c>
      <c r="E49" s="6">
        <v>0</v>
      </c>
      <c r="F49" s="6">
        <v>0</v>
      </c>
      <c r="G49" s="6">
        <v>2</v>
      </c>
      <c r="H49" s="6">
        <v>0</v>
      </c>
      <c r="I49" s="6">
        <v>0</v>
      </c>
      <c r="J49" s="6">
        <v>0</v>
      </c>
      <c r="K49" s="6">
        <v>0</v>
      </c>
      <c r="L49" s="6">
        <v>1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1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</row>
    <row r="50" spans="2:37" x14ac:dyDescent="0.25">
      <c r="B50" s="5" t="s">
        <v>93</v>
      </c>
      <c r="D50" s="6">
        <v>0</v>
      </c>
      <c r="E50" s="6">
        <v>9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4</v>
      </c>
      <c r="R50" s="6">
        <v>0</v>
      </c>
      <c r="S50" s="6">
        <v>0</v>
      </c>
      <c r="T50" s="6">
        <v>1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</row>
    <row r="51" spans="2:37" x14ac:dyDescent="0.25">
      <c r="B51" s="5" t="s">
        <v>94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1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</row>
    <row r="52" spans="2:37" x14ac:dyDescent="0.25">
      <c r="B52" s="20" t="s">
        <v>117</v>
      </c>
      <c r="C52" s="20"/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1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</row>
    <row r="53" spans="2:37" x14ac:dyDescent="0.25">
      <c r="B53" s="5" t="s">
        <v>119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1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1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</row>
    <row r="54" spans="2:37" x14ac:dyDescent="0.25">
      <c r="B54" s="5" t="s">
        <v>116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8</v>
      </c>
      <c r="M54" s="6">
        <v>0</v>
      </c>
      <c r="N54" s="6">
        <v>17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</row>
    <row r="55" spans="2:37" x14ac:dyDescent="0.25">
      <c r="B55" s="5" t="s">
        <v>121</v>
      </c>
      <c r="D55" s="6">
        <v>99</v>
      </c>
      <c r="E55" s="6">
        <v>1</v>
      </c>
      <c r="F55" s="6">
        <v>0</v>
      </c>
      <c r="G55" s="6">
        <v>129</v>
      </c>
      <c r="H55" s="6">
        <v>0</v>
      </c>
      <c r="I55" s="6">
        <v>0</v>
      </c>
      <c r="J55" s="6">
        <v>3</v>
      </c>
      <c r="K55" s="6">
        <v>0</v>
      </c>
      <c r="L55" s="6">
        <v>0</v>
      </c>
      <c r="M55" s="6">
        <v>0</v>
      </c>
      <c r="N55" s="6">
        <v>0</v>
      </c>
      <c r="O55" s="6">
        <v>94</v>
      </c>
      <c r="P55" s="6">
        <v>114</v>
      </c>
      <c r="Q55" s="6">
        <v>3</v>
      </c>
      <c r="R55" s="6">
        <v>0</v>
      </c>
      <c r="S55" s="6">
        <v>1</v>
      </c>
      <c r="T55" s="6">
        <v>235</v>
      </c>
      <c r="U55" s="6">
        <v>0</v>
      </c>
      <c r="V55" s="6">
        <v>0</v>
      </c>
      <c r="W55" s="6">
        <v>5</v>
      </c>
      <c r="X55" s="6">
        <v>7</v>
      </c>
      <c r="Y55" s="6">
        <v>0</v>
      </c>
      <c r="Z55" s="6">
        <v>18</v>
      </c>
      <c r="AA55" s="6">
        <v>0</v>
      </c>
      <c r="AB55" s="6">
        <v>0</v>
      </c>
      <c r="AC55" s="6">
        <v>0</v>
      </c>
      <c r="AD55" s="6">
        <v>2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2</v>
      </c>
    </row>
    <row r="56" spans="2:37" x14ac:dyDescent="0.25">
      <c r="B56" s="5" t="s">
        <v>118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4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1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</row>
    <row r="57" spans="2:37" x14ac:dyDescent="0.25">
      <c r="B57" s="5" t="s">
        <v>120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1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</row>
    <row r="58" spans="2:37" x14ac:dyDescent="0.25">
      <c r="B58" s="5" t="s">
        <v>123</v>
      </c>
      <c r="D58" s="6">
        <v>0</v>
      </c>
      <c r="E58" s="6">
        <v>2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3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</row>
    <row r="59" spans="2:37" x14ac:dyDescent="0.25">
      <c r="B59" s="5" t="s">
        <v>128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1</v>
      </c>
      <c r="X59" s="6">
        <v>0</v>
      </c>
      <c r="Y59" s="6">
        <v>0</v>
      </c>
      <c r="Z59" s="6">
        <v>0</v>
      </c>
      <c r="AA59" s="6">
        <v>0</v>
      </c>
      <c r="AB59" s="6">
        <v>2</v>
      </c>
      <c r="AC59" s="6">
        <v>1</v>
      </c>
      <c r="AD59" s="6">
        <v>0</v>
      </c>
      <c r="AE59" s="6">
        <v>1</v>
      </c>
      <c r="AF59" s="6">
        <v>1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</row>
    <row r="60" spans="2:37" x14ac:dyDescent="0.25">
      <c r="B60" s="5" t="s">
        <v>133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25</v>
      </c>
      <c r="AJ60" s="6">
        <v>0</v>
      </c>
      <c r="AK60" s="6">
        <v>0</v>
      </c>
    </row>
    <row r="61" spans="2:37" x14ac:dyDescent="0.25">
      <c r="B61" s="5" t="s">
        <v>127</v>
      </c>
      <c r="D61" s="6">
        <v>0</v>
      </c>
      <c r="E61" s="6">
        <v>2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</row>
    <row r="62" spans="2:37" x14ac:dyDescent="0.25">
      <c r="B62" s="5" t="s">
        <v>129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3</v>
      </c>
      <c r="AJ62" s="6">
        <v>0</v>
      </c>
      <c r="AK62" s="6">
        <v>0</v>
      </c>
    </row>
    <row r="63" spans="2:37" x14ac:dyDescent="0.25">
      <c r="B63" s="18" t="s">
        <v>269</v>
      </c>
    </row>
    <row r="64" spans="2:37" x14ac:dyDescent="0.25">
      <c r="B64" s="5" t="s">
        <v>124</v>
      </c>
      <c r="C64" s="18" t="s">
        <v>284</v>
      </c>
      <c r="D64" s="6">
        <v>70</v>
      </c>
      <c r="E64" s="6">
        <v>186</v>
      </c>
      <c r="F64" s="6">
        <v>0</v>
      </c>
      <c r="G64" s="6">
        <v>40</v>
      </c>
      <c r="H64" s="6">
        <v>320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31</v>
      </c>
      <c r="P64" s="6">
        <v>0</v>
      </c>
      <c r="Q64" s="6">
        <v>191</v>
      </c>
      <c r="R64" s="6">
        <v>175</v>
      </c>
      <c r="S64" s="6">
        <v>3</v>
      </c>
      <c r="T64" s="6">
        <v>8</v>
      </c>
      <c r="U64" s="6">
        <v>1</v>
      </c>
      <c r="V64" s="6">
        <v>2</v>
      </c>
      <c r="W64" s="6">
        <v>318</v>
      </c>
      <c r="X64" s="6">
        <v>89</v>
      </c>
      <c r="Y64" s="6">
        <v>0</v>
      </c>
      <c r="Z64" s="6">
        <v>0</v>
      </c>
      <c r="AA64" s="6">
        <v>0</v>
      </c>
      <c r="AB64" s="6">
        <v>1</v>
      </c>
      <c r="AC64" s="6">
        <v>0</v>
      </c>
      <c r="AD64" s="6">
        <v>1</v>
      </c>
      <c r="AE64" s="6">
        <v>0</v>
      </c>
      <c r="AF64" s="6">
        <v>1</v>
      </c>
      <c r="AG64" s="6">
        <v>1</v>
      </c>
      <c r="AH64" s="6">
        <v>0</v>
      </c>
      <c r="AI64" s="6">
        <v>0</v>
      </c>
      <c r="AJ64" s="6">
        <v>0</v>
      </c>
      <c r="AK64" s="6">
        <v>0</v>
      </c>
    </row>
    <row r="65" spans="2:37" x14ac:dyDescent="0.25">
      <c r="B65" s="5" t="s">
        <v>135</v>
      </c>
      <c r="D65" s="6">
        <v>0</v>
      </c>
      <c r="E65" s="6">
        <v>4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4</v>
      </c>
      <c r="M65" s="6">
        <v>0</v>
      </c>
      <c r="N65" s="6">
        <v>0</v>
      </c>
      <c r="O65" s="6">
        <v>6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1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1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</row>
    <row r="66" spans="2:37" x14ac:dyDescent="0.25">
      <c r="B66" s="5" t="s">
        <v>125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3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1</v>
      </c>
    </row>
    <row r="67" spans="2:37" x14ac:dyDescent="0.25">
      <c r="B67" s="5" t="s">
        <v>130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14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1</v>
      </c>
    </row>
    <row r="68" spans="2:37" x14ac:dyDescent="0.25">
      <c r="B68" s="5" t="s">
        <v>131</v>
      </c>
      <c r="C68" s="19" t="s">
        <v>293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1</v>
      </c>
      <c r="K68" s="6">
        <v>3</v>
      </c>
      <c r="L68" s="6">
        <v>8</v>
      </c>
      <c r="M68" s="6">
        <v>4</v>
      </c>
      <c r="N68" s="6">
        <v>1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1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3</v>
      </c>
      <c r="AI68" s="6">
        <v>0</v>
      </c>
      <c r="AJ68" s="6">
        <v>0</v>
      </c>
      <c r="AK68" s="6">
        <v>165</v>
      </c>
    </row>
    <row r="69" spans="2:37" x14ac:dyDescent="0.25">
      <c r="B69" s="21" t="s">
        <v>276</v>
      </c>
    </row>
    <row r="70" spans="2:37" x14ac:dyDescent="0.25">
      <c r="B70" s="5" t="s">
        <v>132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2</v>
      </c>
      <c r="K70" s="6">
        <v>0</v>
      </c>
      <c r="L70" s="6">
        <v>0</v>
      </c>
      <c r="M70" s="6">
        <v>0</v>
      </c>
      <c r="N70" s="6">
        <v>19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12</v>
      </c>
      <c r="AB70" s="6">
        <v>58</v>
      </c>
      <c r="AC70" s="6">
        <v>17</v>
      </c>
      <c r="AD70" s="6">
        <v>3</v>
      </c>
      <c r="AE70" s="6">
        <v>0</v>
      </c>
      <c r="AF70" s="6">
        <v>42</v>
      </c>
      <c r="AG70" s="6">
        <v>16</v>
      </c>
      <c r="AH70" s="6">
        <v>34</v>
      </c>
      <c r="AI70" s="6">
        <v>0</v>
      </c>
      <c r="AJ70" s="6">
        <v>4</v>
      </c>
      <c r="AK70" s="6">
        <v>1</v>
      </c>
    </row>
    <row r="71" spans="2:37" x14ac:dyDescent="0.25">
      <c r="B71" s="5" t="s">
        <v>122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39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</row>
    <row r="72" spans="2:37" x14ac:dyDescent="0.25">
      <c r="B72" s="5" t="s">
        <v>134</v>
      </c>
      <c r="D72" s="6">
        <v>0</v>
      </c>
      <c r="E72" s="6">
        <v>0</v>
      </c>
      <c r="F72" s="6">
        <v>11</v>
      </c>
      <c r="G72" s="6">
        <v>0</v>
      </c>
      <c r="H72" s="6">
        <v>3</v>
      </c>
      <c r="I72" s="6">
        <v>3</v>
      </c>
      <c r="J72" s="6">
        <v>0</v>
      </c>
      <c r="K72" s="6">
        <v>82</v>
      </c>
      <c r="L72" s="6">
        <v>0</v>
      </c>
      <c r="M72" s="6">
        <v>0</v>
      </c>
      <c r="N72" s="6">
        <v>0</v>
      </c>
      <c r="O72" s="6">
        <v>0</v>
      </c>
      <c r="P72" s="6">
        <v>2</v>
      </c>
      <c r="Q72" s="6">
        <v>0</v>
      </c>
      <c r="R72" s="6">
        <v>0</v>
      </c>
      <c r="S72" s="6">
        <v>2</v>
      </c>
      <c r="T72" s="6">
        <v>2</v>
      </c>
      <c r="U72" s="6">
        <v>30</v>
      </c>
      <c r="V72" s="6">
        <v>14</v>
      </c>
      <c r="W72" s="6">
        <v>0</v>
      </c>
      <c r="X72" s="6">
        <v>0</v>
      </c>
      <c r="Y72" s="6">
        <v>300</v>
      </c>
      <c r="Z72" s="6">
        <v>0</v>
      </c>
      <c r="AA72" s="6">
        <v>0</v>
      </c>
      <c r="AB72" s="6">
        <v>0</v>
      </c>
      <c r="AC72" s="6">
        <v>0</v>
      </c>
      <c r="AD72" s="6">
        <v>7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</row>
    <row r="73" spans="2:37" x14ac:dyDescent="0.25">
      <c r="B73" s="5" t="s">
        <v>143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3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</row>
    <row r="74" spans="2:37" x14ac:dyDescent="0.25">
      <c r="B74" s="5" t="s">
        <v>142</v>
      </c>
      <c r="C74" s="19" t="s">
        <v>293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5</v>
      </c>
      <c r="AB74" s="6">
        <v>0</v>
      </c>
      <c r="AC74" s="6">
        <v>0</v>
      </c>
      <c r="AD74" s="6">
        <v>0</v>
      </c>
      <c r="AE74" s="6">
        <v>0</v>
      </c>
      <c r="AF74" s="6">
        <v>2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</row>
    <row r="75" spans="2:37" x14ac:dyDescent="0.25">
      <c r="B75" s="21" t="s">
        <v>282</v>
      </c>
    </row>
    <row r="76" spans="2:37" x14ac:dyDescent="0.25">
      <c r="B76" s="5" t="s">
        <v>136</v>
      </c>
      <c r="D76" s="6">
        <v>0</v>
      </c>
      <c r="E76" s="6">
        <v>0</v>
      </c>
      <c r="F76" s="6">
        <v>0</v>
      </c>
      <c r="G76" s="6">
        <v>9</v>
      </c>
      <c r="H76" s="6">
        <v>0</v>
      </c>
      <c r="I76" s="6">
        <v>0</v>
      </c>
      <c r="J76" s="6">
        <v>0</v>
      </c>
      <c r="K76" s="6">
        <v>1</v>
      </c>
      <c r="L76" s="6">
        <v>2</v>
      </c>
      <c r="M76" s="6">
        <v>0</v>
      </c>
      <c r="N76" s="6">
        <v>0</v>
      </c>
      <c r="O76" s="6">
        <v>0</v>
      </c>
      <c r="P76" s="6">
        <v>0</v>
      </c>
      <c r="Q76" s="6">
        <v>15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</row>
    <row r="77" spans="2:37" x14ac:dyDescent="0.25">
      <c r="B77" s="5" t="s">
        <v>137</v>
      </c>
      <c r="D77" s="6">
        <v>0</v>
      </c>
      <c r="E77" s="6">
        <v>30</v>
      </c>
      <c r="F77" s="6">
        <v>4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2</v>
      </c>
      <c r="Q77" s="6">
        <v>5</v>
      </c>
      <c r="R77" s="6">
        <v>3</v>
      </c>
      <c r="S77" s="6">
        <v>9</v>
      </c>
      <c r="T77" s="6">
        <v>0</v>
      </c>
      <c r="U77" s="6">
        <v>2</v>
      </c>
      <c r="V77" s="6">
        <v>3</v>
      </c>
      <c r="W77" s="6">
        <v>1</v>
      </c>
      <c r="X77" s="6">
        <v>107</v>
      </c>
      <c r="Y77" s="6">
        <v>0</v>
      </c>
      <c r="Z77" s="6">
        <v>1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1</v>
      </c>
      <c r="AJ77" s="6">
        <v>0</v>
      </c>
      <c r="AK77" s="6">
        <v>0</v>
      </c>
    </row>
    <row r="78" spans="2:37" x14ac:dyDescent="0.25">
      <c r="B78" s="5" t="s">
        <v>139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4</v>
      </c>
      <c r="AA78" s="6">
        <v>0</v>
      </c>
      <c r="AB78" s="6">
        <v>2</v>
      </c>
      <c r="AC78" s="6">
        <v>29</v>
      </c>
      <c r="AD78" s="6">
        <v>3</v>
      </c>
      <c r="AE78" s="6">
        <v>0</v>
      </c>
      <c r="AF78" s="6">
        <v>12</v>
      </c>
      <c r="AG78" s="6">
        <v>2</v>
      </c>
      <c r="AH78" s="6">
        <v>45</v>
      </c>
      <c r="AI78" s="6">
        <v>0</v>
      </c>
      <c r="AJ78" s="6">
        <v>0</v>
      </c>
      <c r="AK78" s="6">
        <v>0</v>
      </c>
    </row>
    <row r="79" spans="2:37" x14ac:dyDescent="0.25">
      <c r="B79" s="5" t="s">
        <v>138</v>
      </c>
      <c r="D79" s="6">
        <v>0</v>
      </c>
      <c r="E79" s="6">
        <v>7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9</v>
      </c>
      <c r="R79" s="6">
        <v>48</v>
      </c>
      <c r="S79" s="6">
        <v>58</v>
      </c>
      <c r="T79" s="6">
        <v>63</v>
      </c>
      <c r="U79" s="6">
        <v>34</v>
      </c>
      <c r="V79" s="6">
        <v>31</v>
      </c>
      <c r="W79" s="6">
        <v>0</v>
      </c>
      <c r="X79" s="6">
        <v>63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</row>
    <row r="80" spans="2:37" x14ac:dyDescent="0.25">
      <c r="B80" s="5" t="s">
        <v>140</v>
      </c>
      <c r="D80" s="6">
        <v>0</v>
      </c>
      <c r="E80" s="6">
        <v>2</v>
      </c>
      <c r="F80" s="6">
        <v>70</v>
      </c>
      <c r="G80" s="6">
        <v>0</v>
      </c>
      <c r="H80" s="6">
        <v>2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4</v>
      </c>
      <c r="R80" s="6">
        <v>24</v>
      </c>
      <c r="S80" s="6">
        <v>0</v>
      </c>
      <c r="T80" s="6">
        <v>2</v>
      </c>
      <c r="U80" s="6">
        <v>0</v>
      </c>
      <c r="V80" s="6">
        <v>0</v>
      </c>
      <c r="W80" s="6">
        <v>4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</row>
    <row r="81" spans="2:37" x14ac:dyDescent="0.25">
      <c r="B81" s="5" t="s">
        <v>141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4</v>
      </c>
      <c r="AJ81" s="6">
        <v>0</v>
      </c>
      <c r="AK81" s="6">
        <v>0</v>
      </c>
    </row>
    <row r="82" spans="2:37" x14ac:dyDescent="0.25">
      <c r="B82" s="5" t="s">
        <v>144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2</v>
      </c>
      <c r="L82" s="6">
        <v>1</v>
      </c>
      <c r="M82" s="6">
        <v>0</v>
      </c>
      <c r="N82" s="6">
        <v>0</v>
      </c>
      <c r="O82" s="6">
        <v>0</v>
      </c>
      <c r="P82" s="6">
        <v>0</v>
      </c>
      <c r="Q82" s="6">
        <v>2</v>
      </c>
      <c r="R82" s="6">
        <v>5</v>
      </c>
      <c r="S82" s="6">
        <v>5</v>
      </c>
      <c r="T82" s="6">
        <v>4</v>
      </c>
      <c r="U82" s="6">
        <v>26</v>
      </c>
      <c r="V82" s="6">
        <v>33</v>
      </c>
      <c r="W82" s="6">
        <v>6</v>
      </c>
      <c r="X82" s="6">
        <v>9</v>
      </c>
      <c r="Y82" s="6">
        <v>0</v>
      </c>
      <c r="Z82" s="6">
        <v>0</v>
      </c>
      <c r="AA82" s="6">
        <v>0</v>
      </c>
      <c r="AB82" s="6">
        <v>0</v>
      </c>
      <c r="AC82" s="6">
        <v>1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</row>
    <row r="83" spans="2:37" x14ac:dyDescent="0.25">
      <c r="B83" s="5" t="s">
        <v>145</v>
      </c>
      <c r="D83" s="6">
        <v>1</v>
      </c>
      <c r="E83" s="6">
        <v>1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3</v>
      </c>
      <c r="M83" s="6">
        <v>0</v>
      </c>
      <c r="N83" s="6">
        <v>0</v>
      </c>
      <c r="O83" s="6">
        <v>0</v>
      </c>
      <c r="P83" s="6">
        <v>0</v>
      </c>
      <c r="Q83" s="6">
        <v>7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3</v>
      </c>
      <c r="Z83" s="6">
        <v>0</v>
      </c>
      <c r="AA83" s="6">
        <v>1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1</v>
      </c>
      <c r="AI83" s="6">
        <v>0</v>
      </c>
      <c r="AJ83" s="6">
        <v>0</v>
      </c>
      <c r="AK83" s="6">
        <v>0</v>
      </c>
    </row>
    <row r="84" spans="2:37" x14ac:dyDescent="0.25">
      <c r="B84" s="5" t="s">
        <v>146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1</v>
      </c>
    </row>
    <row r="85" spans="2:37" x14ac:dyDescent="0.25">
      <c r="B85" s="5" t="s">
        <v>148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1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</row>
    <row r="86" spans="2:37" x14ac:dyDescent="0.25">
      <c r="B86" s="5" t="s">
        <v>149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1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</row>
    <row r="87" spans="2:37" x14ac:dyDescent="0.25">
      <c r="B87" s="5" t="s">
        <v>147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1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</row>
    <row r="88" spans="2:37" x14ac:dyDescent="0.25">
      <c r="B88" s="5" t="s">
        <v>150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1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1</v>
      </c>
      <c r="W88" s="6">
        <v>0</v>
      </c>
      <c r="X88" s="6">
        <v>1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</row>
    <row r="89" spans="2:37" x14ac:dyDescent="0.25">
      <c r="B89" s="5" t="s">
        <v>151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4</v>
      </c>
      <c r="AJ89" s="6">
        <v>0</v>
      </c>
      <c r="AK89" s="6">
        <v>0</v>
      </c>
    </row>
    <row r="90" spans="2:37" x14ac:dyDescent="0.25">
      <c r="B90" s="21" t="s">
        <v>272</v>
      </c>
    </row>
    <row r="91" spans="2:37" x14ac:dyDescent="0.25">
      <c r="B91" s="5" t="s">
        <v>153</v>
      </c>
      <c r="C91" s="19" t="s">
        <v>293</v>
      </c>
      <c r="D91" s="6">
        <v>3</v>
      </c>
      <c r="E91" s="6">
        <v>0</v>
      </c>
      <c r="F91" s="6">
        <v>0</v>
      </c>
      <c r="G91" s="6">
        <v>9</v>
      </c>
      <c r="H91" s="6">
        <v>0</v>
      </c>
      <c r="I91" s="6">
        <v>53</v>
      </c>
      <c r="J91" s="6">
        <v>3</v>
      </c>
      <c r="K91" s="6">
        <v>0</v>
      </c>
      <c r="L91" s="6">
        <v>0</v>
      </c>
      <c r="M91" s="6">
        <v>1</v>
      </c>
      <c r="N91" s="6">
        <v>60</v>
      </c>
      <c r="O91" s="6">
        <v>5</v>
      </c>
      <c r="P91" s="6">
        <v>1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2</v>
      </c>
      <c r="Z91" s="6">
        <v>0</v>
      </c>
      <c r="AA91" s="6">
        <v>4</v>
      </c>
      <c r="AB91" s="6">
        <v>3</v>
      </c>
      <c r="AC91" s="6">
        <v>0</v>
      </c>
      <c r="AD91" s="6">
        <v>1</v>
      </c>
      <c r="AE91" s="6">
        <v>0</v>
      </c>
      <c r="AF91" s="6">
        <v>0</v>
      </c>
      <c r="AG91" s="6">
        <v>1</v>
      </c>
      <c r="AH91" s="6">
        <v>2</v>
      </c>
      <c r="AI91" s="6">
        <v>0</v>
      </c>
      <c r="AJ91" s="6">
        <v>2</v>
      </c>
      <c r="AK91" s="6">
        <v>1</v>
      </c>
    </row>
    <row r="92" spans="2:37" x14ac:dyDescent="0.25">
      <c r="B92" s="5" t="s">
        <v>154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2</v>
      </c>
      <c r="J92" s="6">
        <v>0</v>
      </c>
      <c r="K92" s="6">
        <v>0</v>
      </c>
      <c r="L92" s="6">
        <v>0</v>
      </c>
      <c r="M92" s="6">
        <v>0</v>
      </c>
      <c r="N92" s="6">
        <v>8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</row>
    <row r="93" spans="2:37" x14ac:dyDescent="0.25">
      <c r="B93" s="5" t="s">
        <v>155</v>
      </c>
      <c r="D93" s="6">
        <v>4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3</v>
      </c>
      <c r="X93" s="6">
        <v>8</v>
      </c>
      <c r="Y93" s="6">
        <v>0</v>
      </c>
      <c r="Z93" s="6">
        <v>0</v>
      </c>
      <c r="AA93" s="6">
        <v>0</v>
      </c>
      <c r="AB93" s="6">
        <v>0</v>
      </c>
      <c r="AC93" s="6">
        <v>3</v>
      </c>
      <c r="AD93" s="6">
        <v>19</v>
      </c>
      <c r="AE93" s="6">
        <v>0</v>
      </c>
      <c r="AF93" s="6">
        <v>1</v>
      </c>
      <c r="AG93" s="6">
        <v>0</v>
      </c>
      <c r="AH93" s="6">
        <v>0</v>
      </c>
      <c r="AI93" s="6">
        <v>0</v>
      </c>
      <c r="AJ93" s="6">
        <v>0</v>
      </c>
      <c r="AK93" s="6">
        <v>4</v>
      </c>
    </row>
    <row r="94" spans="2:37" x14ac:dyDescent="0.25">
      <c r="B94" s="5" t="s">
        <v>152</v>
      </c>
      <c r="D94" s="6">
        <v>0</v>
      </c>
      <c r="E94" s="6">
        <v>1</v>
      </c>
      <c r="F94" s="6">
        <v>0</v>
      </c>
      <c r="G94" s="6">
        <v>3</v>
      </c>
      <c r="H94" s="6">
        <v>0</v>
      </c>
      <c r="I94" s="6">
        <v>0</v>
      </c>
      <c r="J94" s="6">
        <v>0</v>
      </c>
      <c r="K94" s="6">
        <v>2</v>
      </c>
      <c r="L94" s="6">
        <v>0</v>
      </c>
      <c r="M94" s="6">
        <v>0</v>
      </c>
      <c r="N94" s="6">
        <v>0</v>
      </c>
      <c r="O94" s="6">
        <v>7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1</v>
      </c>
      <c r="AA94" s="6">
        <v>0</v>
      </c>
      <c r="AB94" s="6">
        <v>3</v>
      </c>
      <c r="AC94" s="6">
        <v>3</v>
      </c>
      <c r="AD94" s="6">
        <v>5</v>
      </c>
      <c r="AE94" s="6">
        <v>3</v>
      </c>
      <c r="AF94" s="6">
        <v>1</v>
      </c>
      <c r="AG94" s="6">
        <v>1</v>
      </c>
      <c r="AH94" s="6">
        <v>2</v>
      </c>
      <c r="AI94" s="6">
        <v>0</v>
      </c>
      <c r="AJ94" s="6">
        <v>0</v>
      </c>
      <c r="AK94" s="6">
        <v>0</v>
      </c>
    </row>
    <row r="95" spans="2:37" x14ac:dyDescent="0.25">
      <c r="B95" s="5" t="s">
        <v>157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4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</row>
    <row r="96" spans="2:37" x14ac:dyDescent="0.25">
      <c r="B96" s="5" t="s">
        <v>156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2</v>
      </c>
      <c r="AB96" s="6">
        <v>1</v>
      </c>
      <c r="AC96" s="6">
        <v>1</v>
      </c>
      <c r="AD96" s="6">
        <v>8</v>
      </c>
      <c r="AE96" s="6">
        <v>0</v>
      </c>
      <c r="AF96" s="6">
        <v>1</v>
      </c>
      <c r="AG96" s="6">
        <v>0</v>
      </c>
      <c r="AH96" s="6">
        <v>0</v>
      </c>
      <c r="AI96" s="6">
        <v>0</v>
      </c>
      <c r="AJ96" s="6">
        <v>1</v>
      </c>
      <c r="AK96" s="6">
        <v>0</v>
      </c>
    </row>
    <row r="97" spans="2:37" x14ac:dyDescent="0.25">
      <c r="B97" s="5" t="s">
        <v>158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1</v>
      </c>
      <c r="L97" s="6">
        <v>0</v>
      </c>
      <c r="M97" s="6">
        <v>0</v>
      </c>
      <c r="N97" s="6">
        <v>0</v>
      </c>
      <c r="O97" s="6">
        <v>1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1</v>
      </c>
      <c r="AH97" s="6">
        <v>0</v>
      </c>
      <c r="AI97" s="6">
        <v>0</v>
      </c>
      <c r="AJ97" s="6">
        <v>0</v>
      </c>
      <c r="AK97" s="6">
        <v>0</v>
      </c>
    </row>
    <row r="98" spans="2:37" x14ac:dyDescent="0.25">
      <c r="B98" s="5" t="s">
        <v>159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1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2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</row>
    <row r="99" spans="2:37" x14ac:dyDescent="0.25">
      <c r="B99" s="5" t="s">
        <v>160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6</v>
      </c>
      <c r="N99" s="6">
        <v>0</v>
      </c>
      <c r="O99" s="6">
        <v>2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</row>
    <row r="100" spans="2:37" x14ac:dyDescent="0.25">
      <c r="B100" s="5" t="s">
        <v>161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1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</row>
    <row r="101" spans="2:37" x14ac:dyDescent="0.25">
      <c r="B101" s="5" t="s">
        <v>164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1</v>
      </c>
      <c r="V101" s="6">
        <v>0</v>
      </c>
      <c r="W101" s="6">
        <v>1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</row>
    <row r="102" spans="2:37" x14ac:dyDescent="0.25">
      <c r="B102" s="5" t="s">
        <v>162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2</v>
      </c>
      <c r="AB102" s="6">
        <v>0</v>
      </c>
      <c r="AC102" s="6">
        <v>0</v>
      </c>
      <c r="AD102" s="6">
        <v>0</v>
      </c>
      <c r="AE102" s="6">
        <v>0</v>
      </c>
      <c r="AF102" s="6">
        <v>1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</row>
    <row r="103" spans="2:37" x14ac:dyDescent="0.25">
      <c r="B103" s="5" t="s">
        <v>163</v>
      </c>
      <c r="C103" s="19" t="s">
        <v>293</v>
      </c>
      <c r="D103" s="6">
        <v>0</v>
      </c>
      <c r="E103" s="6">
        <v>0</v>
      </c>
      <c r="F103" s="6">
        <v>1</v>
      </c>
      <c r="G103" s="6">
        <v>0</v>
      </c>
      <c r="H103" s="6">
        <v>0</v>
      </c>
      <c r="I103" s="6">
        <v>12</v>
      </c>
      <c r="J103" s="6">
        <v>0</v>
      </c>
      <c r="K103" s="6">
        <v>0</v>
      </c>
      <c r="L103" s="6">
        <v>0</v>
      </c>
      <c r="M103" s="6">
        <v>10</v>
      </c>
      <c r="N103" s="6">
        <v>24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38</v>
      </c>
      <c r="AB103" s="6">
        <v>3</v>
      </c>
      <c r="AC103" s="6">
        <v>0</v>
      </c>
      <c r="AD103" s="6">
        <v>0</v>
      </c>
      <c r="AE103" s="6">
        <v>0</v>
      </c>
      <c r="AF103" s="6">
        <v>11</v>
      </c>
      <c r="AG103" s="6">
        <v>0</v>
      </c>
      <c r="AH103" s="6">
        <v>43</v>
      </c>
      <c r="AI103" s="6">
        <v>0</v>
      </c>
      <c r="AJ103" s="6">
        <v>0</v>
      </c>
      <c r="AK103" s="6">
        <v>7</v>
      </c>
    </row>
    <row r="104" spans="2:37" x14ac:dyDescent="0.25">
      <c r="B104" s="21" t="s">
        <v>277</v>
      </c>
    </row>
    <row r="105" spans="2:37" x14ac:dyDescent="0.25">
      <c r="B105" s="5" t="s">
        <v>165</v>
      </c>
      <c r="D105" s="6">
        <v>0</v>
      </c>
      <c r="E105" s="6">
        <v>0</v>
      </c>
      <c r="F105" s="6">
        <v>0</v>
      </c>
      <c r="G105" s="6">
        <v>1</v>
      </c>
      <c r="H105" s="6">
        <v>0</v>
      </c>
      <c r="I105" s="6">
        <v>0</v>
      </c>
      <c r="J105" s="6">
        <v>5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1</v>
      </c>
      <c r="Y105" s="6">
        <v>0</v>
      </c>
      <c r="Z105" s="6">
        <v>4</v>
      </c>
      <c r="AA105" s="6">
        <v>0</v>
      </c>
      <c r="AB105" s="6">
        <v>0</v>
      </c>
      <c r="AC105" s="6">
        <v>5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3</v>
      </c>
      <c r="AK105" s="6">
        <v>0</v>
      </c>
    </row>
    <row r="106" spans="2:37" x14ac:dyDescent="0.25">
      <c r="B106" s="5" t="s">
        <v>166</v>
      </c>
      <c r="D106" s="6">
        <v>0</v>
      </c>
      <c r="E106" s="6">
        <v>1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1</v>
      </c>
      <c r="AK106" s="6">
        <v>0</v>
      </c>
    </row>
    <row r="107" spans="2:37" x14ac:dyDescent="0.25">
      <c r="B107" s="5" t="s">
        <v>171</v>
      </c>
      <c r="D107" s="6">
        <v>0</v>
      </c>
      <c r="E107" s="6">
        <v>1</v>
      </c>
      <c r="F107" s="6">
        <v>1</v>
      </c>
      <c r="G107" s="6">
        <v>0</v>
      </c>
      <c r="H107" s="6">
        <v>0</v>
      </c>
      <c r="I107" s="6">
        <v>0</v>
      </c>
      <c r="J107" s="6">
        <v>1</v>
      </c>
      <c r="K107" s="6">
        <v>3</v>
      </c>
      <c r="L107" s="6">
        <v>0</v>
      </c>
      <c r="M107" s="6">
        <v>4</v>
      </c>
      <c r="N107" s="6">
        <v>0</v>
      </c>
      <c r="O107" s="6">
        <v>6</v>
      </c>
      <c r="P107" s="6">
        <v>1</v>
      </c>
      <c r="Q107" s="6">
        <v>0</v>
      </c>
      <c r="R107" s="6">
        <v>1</v>
      </c>
      <c r="S107" s="6">
        <v>1</v>
      </c>
      <c r="T107" s="6">
        <v>1</v>
      </c>
      <c r="U107" s="6">
        <v>1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18</v>
      </c>
      <c r="AB107" s="6">
        <v>20</v>
      </c>
      <c r="AC107" s="6">
        <v>1</v>
      </c>
      <c r="AD107" s="6">
        <v>0</v>
      </c>
      <c r="AE107" s="6">
        <v>2</v>
      </c>
      <c r="AF107" s="6">
        <v>6</v>
      </c>
      <c r="AG107" s="6">
        <v>9</v>
      </c>
      <c r="AH107" s="6">
        <v>1</v>
      </c>
      <c r="AI107" s="6">
        <v>0</v>
      </c>
      <c r="AJ107" s="6">
        <v>4</v>
      </c>
      <c r="AK107" s="6">
        <v>7</v>
      </c>
    </row>
    <row r="108" spans="2:37" x14ac:dyDescent="0.25">
      <c r="B108" s="5" t="s">
        <v>173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3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</row>
    <row r="109" spans="2:37" x14ac:dyDescent="0.25">
      <c r="B109" s="5" t="s">
        <v>169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12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1</v>
      </c>
    </row>
    <row r="110" spans="2:37" x14ac:dyDescent="0.25">
      <c r="B110" s="5" t="s">
        <v>172</v>
      </c>
      <c r="C110" s="19" t="s">
        <v>293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1</v>
      </c>
      <c r="AJ110" s="6">
        <v>0</v>
      </c>
      <c r="AK110" s="6">
        <v>0</v>
      </c>
    </row>
    <row r="111" spans="2:37" x14ac:dyDescent="0.25">
      <c r="B111" s="21" t="s">
        <v>270</v>
      </c>
    </row>
    <row r="112" spans="2:37" x14ac:dyDescent="0.25">
      <c r="B112" s="5" t="s">
        <v>177</v>
      </c>
      <c r="D112" s="6">
        <v>3</v>
      </c>
      <c r="E112" s="6">
        <v>0</v>
      </c>
      <c r="F112" s="6">
        <v>5</v>
      </c>
      <c r="G112" s="6">
        <v>1</v>
      </c>
      <c r="H112" s="6">
        <v>0</v>
      </c>
      <c r="I112" s="6">
        <v>0</v>
      </c>
      <c r="J112" s="6">
        <v>198</v>
      </c>
      <c r="K112" s="6">
        <v>2</v>
      </c>
      <c r="L112" s="6">
        <v>8</v>
      </c>
      <c r="M112" s="6">
        <v>2</v>
      </c>
      <c r="N112" s="6">
        <v>0</v>
      </c>
      <c r="O112" s="6">
        <v>2</v>
      </c>
      <c r="P112" s="6">
        <v>2</v>
      </c>
      <c r="Q112" s="6">
        <v>5</v>
      </c>
      <c r="R112" s="6">
        <v>3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1</v>
      </c>
      <c r="AC112" s="6">
        <v>0</v>
      </c>
      <c r="AD112" s="6">
        <v>3</v>
      </c>
      <c r="AE112" s="6">
        <v>3</v>
      </c>
      <c r="AF112" s="6">
        <v>0</v>
      </c>
      <c r="AG112" s="6">
        <v>1</v>
      </c>
      <c r="AH112" s="6">
        <v>0</v>
      </c>
      <c r="AI112" s="6">
        <v>0</v>
      </c>
      <c r="AJ112" s="6">
        <v>0</v>
      </c>
      <c r="AK112" s="6">
        <v>0</v>
      </c>
    </row>
    <row r="113" spans="2:37" x14ac:dyDescent="0.25">
      <c r="B113" s="5" t="s">
        <v>182</v>
      </c>
      <c r="D113" s="6">
        <v>0</v>
      </c>
      <c r="E113" s="6">
        <v>0</v>
      </c>
      <c r="F113" s="6">
        <v>1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</row>
    <row r="114" spans="2:37" x14ac:dyDescent="0.25">
      <c r="B114" s="21" t="s">
        <v>271</v>
      </c>
    </row>
    <row r="115" spans="2:37" x14ac:dyDescent="0.25">
      <c r="B115" s="5" t="s">
        <v>179</v>
      </c>
      <c r="C115" s="19" t="s">
        <v>293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6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4</v>
      </c>
    </row>
    <row r="116" spans="2:37" x14ac:dyDescent="0.25">
      <c r="B116" s="5" t="s">
        <v>180</v>
      </c>
      <c r="D116" s="6">
        <v>2</v>
      </c>
      <c r="E116" s="6">
        <v>5</v>
      </c>
      <c r="F116" s="6">
        <v>6</v>
      </c>
      <c r="G116" s="6">
        <v>18</v>
      </c>
      <c r="H116" s="6">
        <v>12</v>
      </c>
      <c r="I116" s="6">
        <v>0</v>
      </c>
      <c r="J116" s="6">
        <v>9</v>
      </c>
      <c r="K116" s="6">
        <v>19</v>
      </c>
      <c r="L116" s="6">
        <v>3</v>
      </c>
      <c r="M116" s="6">
        <v>7</v>
      </c>
      <c r="N116" s="6">
        <v>3</v>
      </c>
      <c r="O116" s="6">
        <v>0</v>
      </c>
      <c r="P116" s="6">
        <v>3</v>
      </c>
      <c r="Q116" s="6">
        <v>5</v>
      </c>
      <c r="R116" s="6">
        <v>10</v>
      </c>
      <c r="S116" s="6">
        <v>2</v>
      </c>
      <c r="T116" s="6">
        <v>0</v>
      </c>
      <c r="U116" s="6">
        <v>0</v>
      </c>
      <c r="V116" s="6">
        <v>0</v>
      </c>
      <c r="W116" s="6">
        <v>4</v>
      </c>
      <c r="X116" s="6">
        <v>1</v>
      </c>
      <c r="Y116" s="6">
        <v>0</v>
      </c>
      <c r="Z116" s="6">
        <v>5</v>
      </c>
      <c r="AA116" s="6">
        <v>7</v>
      </c>
      <c r="AB116" s="6">
        <v>0</v>
      </c>
      <c r="AC116" s="6">
        <v>1</v>
      </c>
      <c r="AD116" s="6">
        <v>1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3</v>
      </c>
    </row>
    <row r="117" spans="2:37" x14ac:dyDescent="0.25">
      <c r="B117" s="5" t="s">
        <v>181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29</v>
      </c>
      <c r="P117" s="6">
        <v>15</v>
      </c>
      <c r="Q117" s="6">
        <v>1</v>
      </c>
      <c r="R117" s="6">
        <v>5</v>
      </c>
      <c r="S117" s="6">
        <v>2</v>
      </c>
      <c r="T117" s="6">
        <v>18</v>
      </c>
      <c r="U117" s="6">
        <v>0</v>
      </c>
      <c r="V117" s="6">
        <v>2</v>
      </c>
      <c r="W117" s="6">
        <v>0</v>
      </c>
      <c r="X117" s="6">
        <v>3</v>
      </c>
      <c r="Y117" s="6">
        <v>0</v>
      </c>
      <c r="Z117" s="6">
        <v>313</v>
      </c>
      <c r="AA117" s="6">
        <v>0</v>
      </c>
      <c r="AB117" s="6">
        <v>1</v>
      </c>
      <c r="AC117" s="6">
        <v>0</v>
      </c>
      <c r="AD117" s="6">
        <v>11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</row>
    <row r="118" spans="2:37" x14ac:dyDescent="0.25">
      <c r="B118" s="5" t="s">
        <v>185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15</v>
      </c>
      <c r="J118" s="6">
        <v>1</v>
      </c>
      <c r="K118" s="6">
        <v>0</v>
      </c>
      <c r="L118" s="6">
        <v>0</v>
      </c>
      <c r="M118" s="6">
        <v>3</v>
      </c>
      <c r="N118" s="6">
        <v>0</v>
      </c>
      <c r="O118" s="6">
        <v>0</v>
      </c>
      <c r="P118" s="6">
        <v>1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1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</row>
    <row r="119" spans="2:37" x14ac:dyDescent="0.25">
      <c r="B119" s="5" t="s">
        <v>187</v>
      </c>
      <c r="D119" s="6">
        <v>0</v>
      </c>
      <c r="E119" s="6">
        <v>0</v>
      </c>
      <c r="F119" s="6">
        <v>1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2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1</v>
      </c>
      <c r="AK119" s="6">
        <v>1</v>
      </c>
    </row>
    <row r="120" spans="2:37" x14ac:dyDescent="0.25">
      <c r="B120" s="5" t="s">
        <v>188</v>
      </c>
      <c r="D120" s="6">
        <v>0</v>
      </c>
      <c r="E120" s="6">
        <v>1</v>
      </c>
      <c r="F120" s="6">
        <v>2</v>
      </c>
      <c r="G120" s="6">
        <v>0</v>
      </c>
      <c r="H120" s="6">
        <v>0</v>
      </c>
      <c r="I120" s="6">
        <v>0</v>
      </c>
      <c r="J120" s="6">
        <v>1</v>
      </c>
      <c r="K120" s="6">
        <v>4</v>
      </c>
      <c r="L120" s="6">
        <v>0</v>
      </c>
      <c r="M120" s="6">
        <v>0</v>
      </c>
      <c r="N120" s="6">
        <v>0</v>
      </c>
      <c r="O120" s="6">
        <v>0</v>
      </c>
      <c r="P120" s="6">
        <v>2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1</v>
      </c>
      <c r="W120" s="6">
        <v>0</v>
      </c>
      <c r="X120" s="6">
        <v>0</v>
      </c>
      <c r="Y120" s="6">
        <v>0</v>
      </c>
      <c r="Z120" s="6">
        <v>0</v>
      </c>
      <c r="AA120" s="6">
        <v>6</v>
      </c>
      <c r="AB120" s="6">
        <v>17</v>
      </c>
      <c r="AC120" s="6">
        <v>7</v>
      </c>
      <c r="AD120" s="6">
        <v>4</v>
      </c>
      <c r="AE120" s="6">
        <v>2</v>
      </c>
      <c r="AF120" s="6">
        <v>17</v>
      </c>
      <c r="AG120" s="6">
        <v>1</v>
      </c>
      <c r="AH120" s="6">
        <v>0</v>
      </c>
      <c r="AI120" s="6">
        <v>4</v>
      </c>
      <c r="AJ120" s="6">
        <v>7</v>
      </c>
      <c r="AK120" s="6">
        <v>0</v>
      </c>
    </row>
    <row r="121" spans="2:37" s="20" customFormat="1" x14ac:dyDescent="0.25">
      <c r="B121" s="5" t="s">
        <v>196</v>
      </c>
      <c r="C121" s="5"/>
      <c r="D121" s="6">
        <v>0</v>
      </c>
      <c r="E121" s="6">
        <v>1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</row>
    <row r="122" spans="2:37" x14ac:dyDescent="0.25">
      <c r="B122" s="5" t="s">
        <v>198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4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1</v>
      </c>
      <c r="AC122" s="6">
        <v>1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</row>
    <row r="123" spans="2:37" x14ac:dyDescent="0.25">
      <c r="B123" s="5" t="s">
        <v>200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</row>
    <row r="124" spans="2:37" x14ac:dyDescent="0.25">
      <c r="B124" s="5" t="s">
        <v>204</v>
      </c>
      <c r="D124" s="6">
        <v>1</v>
      </c>
      <c r="E124" s="6">
        <v>0</v>
      </c>
      <c r="F124" s="6">
        <v>5</v>
      </c>
      <c r="G124" s="6">
        <v>0</v>
      </c>
      <c r="H124" s="6">
        <v>6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4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</row>
    <row r="125" spans="2:37" x14ac:dyDescent="0.25">
      <c r="B125" s="5" t="s">
        <v>203</v>
      </c>
      <c r="D125" s="6">
        <v>0</v>
      </c>
      <c r="E125" s="6">
        <v>0</v>
      </c>
      <c r="F125" s="6">
        <v>17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3</v>
      </c>
      <c r="AB125" s="6">
        <v>2</v>
      </c>
      <c r="AC125" s="6">
        <v>0</v>
      </c>
      <c r="AD125" s="6">
        <v>29</v>
      </c>
      <c r="AE125" s="6">
        <v>3</v>
      </c>
      <c r="AF125" s="6">
        <v>3</v>
      </c>
      <c r="AG125" s="6">
        <v>2</v>
      </c>
      <c r="AH125" s="6">
        <v>0</v>
      </c>
      <c r="AI125" s="6">
        <v>0</v>
      </c>
      <c r="AJ125" s="6">
        <v>5</v>
      </c>
      <c r="AK125" s="6">
        <v>1</v>
      </c>
    </row>
    <row r="126" spans="2:37" x14ac:dyDescent="0.25">
      <c r="B126" s="5" t="s">
        <v>206</v>
      </c>
      <c r="D126" s="6">
        <v>0</v>
      </c>
      <c r="E126" s="6">
        <v>2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1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1</v>
      </c>
      <c r="Z126" s="6">
        <v>0</v>
      </c>
      <c r="AA126" s="6">
        <v>1</v>
      </c>
      <c r="AB126" s="6">
        <v>1</v>
      </c>
      <c r="AC126" s="6">
        <v>0</v>
      </c>
      <c r="AD126" s="6">
        <v>0</v>
      </c>
      <c r="AE126" s="6">
        <v>0</v>
      </c>
      <c r="AF126" s="6">
        <v>1</v>
      </c>
      <c r="AG126" s="6">
        <v>0</v>
      </c>
      <c r="AH126" s="6">
        <v>0</v>
      </c>
      <c r="AI126" s="6">
        <v>0</v>
      </c>
      <c r="AJ126" s="6">
        <v>1</v>
      </c>
      <c r="AK126" s="6">
        <v>0</v>
      </c>
    </row>
    <row r="127" spans="2:37" x14ac:dyDescent="0.25">
      <c r="B127" s="5" t="s">
        <v>207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1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</row>
    <row r="128" spans="2:37" x14ac:dyDescent="0.25">
      <c r="B128" s="5" t="s">
        <v>211</v>
      </c>
      <c r="D128" s="6">
        <v>0</v>
      </c>
      <c r="E128" s="6">
        <v>0</v>
      </c>
      <c r="F128" s="6">
        <v>1</v>
      </c>
      <c r="G128" s="6">
        <v>0</v>
      </c>
      <c r="H128" s="6">
        <v>0</v>
      </c>
      <c r="I128" s="6">
        <v>0</v>
      </c>
      <c r="J128" s="6">
        <v>1</v>
      </c>
      <c r="K128" s="6">
        <v>5</v>
      </c>
      <c r="L128" s="6">
        <v>0</v>
      </c>
      <c r="M128" s="6">
        <v>1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5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</row>
    <row r="129" spans="2:37" x14ac:dyDescent="0.25">
      <c r="B129" s="5" t="s">
        <v>174</v>
      </c>
      <c r="D129" s="6">
        <v>11</v>
      </c>
      <c r="E129" s="6">
        <v>2</v>
      </c>
      <c r="F129" s="6">
        <v>2</v>
      </c>
      <c r="G129" s="6">
        <v>0</v>
      </c>
      <c r="H129" s="6">
        <v>1</v>
      </c>
      <c r="I129" s="6">
        <v>1</v>
      </c>
      <c r="J129" s="6">
        <v>0</v>
      </c>
      <c r="K129" s="6">
        <v>6</v>
      </c>
      <c r="L129" s="6">
        <v>9</v>
      </c>
      <c r="M129" s="6">
        <v>2</v>
      </c>
      <c r="N129" s="6">
        <v>0</v>
      </c>
      <c r="O129" s="6">
        <v>2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21</v>
      </c>
      <c r="AI129" s="6">
        <v>0</v>
      </c>
      <c r="AJ129" s="6">
        <v>0</v>
      </c>
      <c r="AK129" s="6">
        <v>0</v>
      </c>
    </row>
    <row r="130" spans="2:37" x14ac:dyDescent="0.25">
      <c r="B130" s="5" t="s">
        <v>212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2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</row>
    <row r="131" spans="2:37" x14ac:dyDescent="0.25">
      <c r="B131" s="5" t="s">
        <v>213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2</v>
      </c>
      <c r="J131" s="6">
        <v>5</v>
      </c>
      <c r="K131" s="6">
        <v>0</v>
      </c>
      <c r="L131" s="6">
        <v>1</v>
      </c>
      <c r="M131" s="6">
        <v>21</v>
      </c>
      <c r="N131" s="6">
        <v>0</v>
      </c>
      <c r="O131" s="6">
        <v>0</v>
      </c>
      <c r="P131" s="6">
        <v>0</v>
      </c>
      <c r="Q131" s="6">
        <v>0</v>
      </c>
      <c r="R131" s="6">
        <v>1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1</v>
      </c>
      <c r="AB131" s="6">
        <v>1</v>
      </c>
      <c r="AC131" s="6">
        <v>5</v>
      </c>
      <c r="AD131" s="6">
        <v>7</v>
      </c>
      <c r="AE131" s="6">
        <v>0</v>
      </c>
      <c r="AF131" s="6">
        <v>2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</row>
    <row r="132" spans="2:37" x14ac:dyDescent="0.25">
      <c r="B132" s="5" t="s">
        <v>214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2</v>
      </c>
    </row>
    <row r="133" spans="2:37" x14ac:dyDescent="0.25">
      <c r="B133" s="5" t="s">
        <v>215</v>
      </c>
      <c r="D133" s="6">
        <v>0</v>
      </c>
      <c r="E133" s="6">
        <v>0</v>
      </c>
      <c r="F133" s="6">
        <v>0</v>
      </c>
      <c r="G133" s="6">
        <v>2</v>
      </c>
      <c r="H133" s="6">
        <v>0</v>
      </c>
      <c r="I133" s="6">
        <v>0</v>
      </c>
      <c r="J133" s="6">
        <v>7</v>
      </c>
      <c r="K133" s="6">
        <v>0</v>
      </c>
      <c r="L133" s="6">
        <v>0</v>
      </c>
      <c r="M133" s="6">
        <v>0</v>
      </c>
      <c r="N133" s="6">
        <v>0</v>
      </c>
      <c r="O133" s="6">
        <v>19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4</v>
      </c>
      <c r="AA133" s="6">
        <v>0</v>
      </c>
      <c r="AB133" s="6">
        <v>0</v>
      </c>
      <c r="AC133" s="6">
        <v>0</v>
      </c>
      <c r="AD133" s="6">
        <v>4</v>
      </c>
      <c r="AE133" s="6">
        <v>1</v>
      </c>
      <c r="AF133" s="6">
        <v>1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</row>
    <row r="134" spans="2:37" x14ac:dyDescent="0.25">
      <c r="B134" s="5" t="s">
        <v>216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7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2</v>
      </c>
      <c r="AJ134" s="6">
        <v>4</v>
      </c>
      <c r="AK134" s="6">
        <v>0</v>
      </c>
    </row>
    <row r="135" spans="2:37" x14ac:dyDescent="0.25">
      <c r="B135" s="5" t="s">
        <v>218</v>
      </c>
      <c r="D135" s="6">
        <v>0</v>
      </c>
      <c r="E135" s="6">
        <v>0</v>
      </c>
      <c r="F135" s="6">
        <v>4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</row>
    <row r="136" spans="2:37" x14ac:dyDescent="0.25">
      <c r="B136" s="20" t="s">
        <v>219</v>
      </c>
      <c r="C136" s="20"/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3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6</v>
      </c>
      <c r="AE136" s="13">
        <v>0</v>
      </c>
      <c r="AF136" s="13">
        <v>2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</row>
    <row r="137" spans="2:37" x14ac:dyDescent="0.25">
      <c r="B137" s="21" t="s">
        <v>275</v>
      </c>
    </row>
    <row r="138" spans="2:37" x14ac:dyDescent="0.25">
      <c r="B138" s="5" t="s">
        <v>220</v>
      </c>
      <c r="C138" s="19" t="s">
        <v>293</v>
      </c>
      <c r="D138" s="6">
        <v>0</v>
      </c>
      <c r="E138" s="6">
        <v>1</v>
      </c>
      <c r="F138" s="6">
        <v>2</v>
      </c>
      <c r="G138" s="6">
        <v>0</v>
      </c>
      <c r="H138" s="6">
        <v>0</v>
      </c>
      <c r="I138" s="6">
        <v>45</v>
      </c>
      <c r="J138" s="6">
        <v>3</v>
      </c>
      <c r="K138" s="6">
        <v>0</v>
      </c>
      <c r="L138" s="6">
        <v>15</v>
      </c>
      <c r="M138" s="6">
        <v>53</v>
      </c>
      <c r="N138" s="6">
        <v>49</v>
      </c>
      <c r="O138" s="6">
        <v>0</v>
      </c>
      <c r="P138" s="6">
        <v>0</v>
      </c>
      <c r="Q138" s="6">
        <v>0</v>
      </c>
      <c r="R138" s="6">
        <v>0</v>
      </c>
      <c r="S138" s="6">
        <v>1</v>
      </c>
      <c r="T138" s="6">
        <v>0</v>
      </c>
      <c r="U138" s="6">
        <v>0</v>
      </c>
      <c r="V138" s="6">
        <v>0</v>
      </c>
      <c r="W138" s="6">
        <v>1</v>
      </c>
      <c r="X138" s="6">
        <v>0</v>
      </c>
      <c r="Y138" s="6">
        <v>25</v>
      </c>
      <c r="Z138" s="6">
        <v>0</v>
      </c>
      <c r="AA138" s="6">
        <v>6</v>
      </c>
      <c r="AB138" s="6">
        <v>0</v>
      </c>
      <c r="AC138" s="6">
        <v>0</v>
      </c>
      <c r="AD138" s="6">
        <v>0</v>
      </c>
      <c r="AE138" s="6">
        <v>0</v>
      </c>
      <c r="AF138" s="6">
        <v>1</v>
      </c>
      <c r="AG138" s="6">
        <v>0</v>
      </c>
      <c r="AH138" s="6">
        <v>0</v>
      </c>
      <c r="AI138" s="6">
        <v>0</v>
      </c>
      <c r="AJ138" s="6">
        <v>1</v>
      </c>
      <c r="AK138" s="6">
        <v>1</v>
      </c>
    </row>
    <row r="139" spans="2:37" x14ac:dyDescent="0.25">
      <c r="B139" s="5" t="s">
        <v>221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3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1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</row>
    <row r="140" spans="2:37" x14ac:dyDescent="0.25">
      <c r="B140" s="5" t="s">
        <v>222</v>
      </c>
      <c r="D140" s="6">
        <v>1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3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</row>
    <row r="141" spans="2:37" x14ac:dyDescent="0.25">
      <c r="B141" s="5" t="s">
        <v>223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1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18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1</v>
      </c>
    </row>
    <row r="142" spans="2:37" x14ac:dyDescent="0.25">
      <c r="B142" s="21"/>
      <c r="C142" s="19"/>
    </row>
    <row r="143" spans="2:37" x14ac:dyDescent="0.25">
      <c r="B143" s="5" t="s">
        <v>168</v>
      </c>
      <c r="D143" s="6">
        <v>0</v>
      </c>
      <c r="E143" s="6">
        <v>0</v>
      </c>
      <c r="F143" s="6">
        <v>1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1</v>
      </c>
      <c r="AK143" s="6">
        <v>0</v>
      </c>
    </row>
    <row r="144" spans="2:37" x14ac:dyDescent="0.25">
      <c r="B144" s="5" t="s">
        <v>167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</row>
    <row r="145" spans="2:37" x14ac:dyDescent="0.25">
      <c r="B145" s="5" t="s">
        <v>170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3</v>
      </c>
      <c r="M145" s="6">
        <v>1</v>
      </c>
      <c r="N145" s="6">
        <v>28</v>
      </c>
      <c r="O145" s="6">
        <v>1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1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</row>
    <row r="146" spans="2:37" x14ac:dyDescent="0.25">
      <c r="B146" s="5" t="s">
        <v>176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1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</row>
    <row r="147" spans="2:37" s="20" customFormat="1" x14ac:dyDescent="0.25">
      <c r="B147" s="5" t="s">
        <v>175</v>
      </c>
      <c r="C147" s="5"/>
      <c r="D147" s="6">
        <v>0</v>
      </c>
      <c r="E147" s="6">
        <v>0</v>
      </c>
      <c r="F147" s="6">
        <v>1</v>
      </c>
      <c r="G147" s="6">
        <v>0</v>
      </c>
      <c r="H147" s="6">
        <v>0</v>
      </c>
      <c r="I147" s="6">
        <v>0</v>
      </c>
      <c r="J147" s="6">
        <v>1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</row>
    <row r="148" spans="2:37" x14ac:dyDescent="0.25">
      <c r="B148" s="5" t="s">
        <v>178</v>
      </c>
      <c r="D148" s="6">
        <v>0</v>
      </c>
      <c r="E148" s="6">
        <v>0</v>
      </c>
      <c r="F148" s="6">
        <v>2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</row>
    <row r="149" spans="2:37" x14ac:dyDescent="0.25">
      <c r="B149" s="5" t="s">
        <v>183</v>
      </c>
      <c r="D149" s="6">
        <v>0</v>
      </c>
      <c r="E149" s="6">
        <v>1</v>
      </c>
      <c r="F149" s="6">
        <v>15</v>
      </c>
      <c r="G149" s="6">
        <v>11</v>
      </c>
      <c r="H149" s="6">
        <v>0</v>
      </c>
      <c r="I149" s="6">
        <v>0</v>
      </c>
      <c r="J149" s="6">
        <v>24</v>
      </c>
      <c r="K149" s="6">
        <v>0</v>
      </c>
      <c r="L149" s="6">
        <v>0</v>
      </c>
      <c r="M149" s="6">
        <v>0</v>
      </c>
      <c r="N149" s="6">
        <v>0</v>
      </c>
      <c r="O149" s="6">
        <v>11</v>
      </c>
      <c r="P149" s="6">
        <v>187</v>
      </c>
      <c r="Q149" s="6">
        <v>0</v>
      </c>
      <c r="R149" s="6">
        <v>0</v>
      </c>
      <c r="S149" s="6">
        <v>0</v>
      </c>
      <c r="T149" s="6">
        <v>3</v>
      </c>
      <c r="U149" s="6">
        <v>0</v>
      </c>
      <c r="V149" s="6">
        <v>0</v>
      </c>
      <c r="W149" s="6">
        <v>1</v>
      </c>
      <c r="X149" s="6">
        <v>2</v>
      </c>
      <c r="Y149" s="6">
        <v>0</v>
      </c>
      <c r="Z149" s="6">
        <v>1</v>
      </c>
      <c r="AA149" s="6">
        <v>8</v>
      </c>
      <c r="AB149" s="6">
        <v>61</v>
      </c>
      <c r="AC149" s="6">
        <v>150</v>
      </c>
      <c r="AD149" s="6">
        <v>191</v>
      </c>
      <c r="AE149" s="6">
        <v>0</v>
      </c>
      <c r="AF149" s="6">
        <v>13</v>
      </c>
      <c r="AG149" s="6">
        <v>15</v>
      </c>
      <c r="AH149" s="6">
        <v>85</v>
      </c>
      <c r="AI149" s="6">
        <v>0</v>
      </c>
      <c r="AJ149" s="6">
        <v>0</v>
      </c>
      <c r="AK149" s="6">
        <v>54</v>
      </c>
    </row>
    <row r="150" spans="2:37" x14ac:dyDescent="0.25">
      <c r="B150" s="5" t="s">
        <v>184</v>
      </c>
      <c r="D150" s="6">
        <v>0</v>
      </c>
      <c r="E150" s="6">
        <v>0</v>
      </c>
      <c r="F150" s="6">
        <v>1</v>
      </c>
      <c r="G150" s="6">
        <v>0</v>
      </c>
      <c r="H150" s="6">
        <v>0</v>
      </c>
      <c r="I150" s="6">
        <v>0</v>
      </c>
      <c r="J150" s="6">
        <v>1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</row>
    <row r="151" spans="2:37" x14ac:dyDescent="0.25">
      <c r="B151" s="5" t="s">
        <v>186</v>
      </c>
      <c r="C151" s="19" t="s">
        <v>293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4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1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</row>
    <row r="152" spans="2:37" x14ac:dyDescent="0.25">
      <c r="B152" s="21" t="s">
        <v>279</v>
      </c>
    </row>
    <row r="153" spans="2:37" x14ac:dyDescent="0.25">
      <c r="B153" s="5" t="s">
        <v>189</v>
      </c>
      <c r="D153" s="6">
        <v>1</v>
      </c>
      <c r="E153" s="6">
        <v>0</v>
      </c>
      <c r="F153" s="6">
        <v>10</v>
      </c>
      <c r="G153" s="6">
        <v>2</v>
      </c>
      <c r="H153" s="6">
        <v>7</v>
      </c>
      <c r="I153" s="6">
        <v>22</v>
      </c>
      <c r="J153" s="6">
        <v>2</v>
      </c>
      <c r="K153" s="6">
        <v>8</v>
      </c>
      <c r="L153" s="6">
        <v>6</v>
      </c>
      <c r="M153" s="6">
        <v>78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4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8</v>
      </c>
      <c r="Z153" s="6">
        <v>2</v>
      </c>
      <c r="AA153" s="6">
        <v>12</v>
      </c>
      <c r="AB153" s="6">
        <v>3</v>
      </c>
      <c r="AC153" s="6">
        <v>149</v>
      </c>
      <c r="AD153" s="6">
        <v>3</v>
      </c>
      <c r="AE153" s="6">
        <v>0</v>
      </c>
      <c r="AF153" s="6">
        <v>8</v>
      </c>
      <c r="AG153" s="6">
        <v>0</v>
      </c>
      <c r="AH153" s="6">
        <v>0</v>
      </c>
      <c r="AI153" s="6">
        <v>0</v>
      </c>
      <c r="AJ153" s="6">
        <v>0</v>
      </c>
      <c r="AK153" s="6">
        <v>37</v>
      </c>
    </row>
    <row r="154" spans="2:37" x14ac:dyDescent="0.25">
      <c r="B154" s="5" t="s">
        <v>190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21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1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2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</row>
    <row r="155" spans="2:37" x14ac:dyDescent="0.25">
      <c r="B155" s="5" t="s">
        <v>191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1</v>
      </c>
      <c r="W155" s="6">
        <v>0</v>
      </c>
      <c r="X155" s="6">
        <v>4</v>
      </c>
      <c r="Y155" s="6">
        <v>2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</row>
    <row r="156" spans="2:37" x14ac:dyDescent="0.25">
      <c r="B156" s="5" t="s">
        <v>192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222</v>
      </c>
      <c r="AK156" s="6">
        <v>0</v>
      </c>
    </row>
    <row r="157" spans="2:37" x14ac:dyDescent="0.25">
      <c r="B157" s="21" t="s">
        <v>278</v>
      </c>
    </row>
    <row r="158" spans="2:37" x14ac:dyDescent="0.25">
      <c r="B158" s="5" t="s">
        <v>197</v>
      </c>
      <c r="C158" s="19" t="s">
        <v>293</v>
      </c>
      <c r="D158" s="6">
        <v>0</v>
      </c>
      <c r="E158" s="6">
        <v>0</v>
      </c>
      <c r="F158" s="6">
        <v>0</v>
      </c>
      <c r="G158" s="6">
        <v>3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25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</row>
    <row r="159" spans="2:37" x14ac:dyDescent="0.25">
      <c r="B159" s="5" t="s">
        <v>199</v>
      </c>
      <c r="D159" s="6">
        <v>0</v>
      </c>
      <c r="E159" s="6">
        <v>3</v>
      </c>
      <c r="F159" s="6">
        <v>0</v>
      </c>
      <c r="G159" s="6">
        <v>2</v>
      </c>
      <c r="H159" s="6">
        <v>0</v>
      </c>
      <c r="I159" s="6">
        <v>1</v>
      </c>
      <c r="J159" s="6">
        <v>0</v>
      </c>
      <c r="K159" s="6">
        <v>3</v>
      </c>
      <c r="L159" s="6">
        <v>19</v>
      </c>
      <c r="M159" s="6">
        <v>0</v>
      </c>
      <c r="N159" s="6">
        <v>0</v>
      </c>
      <c r="O159" s="6">
        <v>3</v>
      </c>
      <c r="P159" s="6">
        <v>0</v>
      </c>
      <c r="Q159" s="6">
        <v>1</v>
      </c>
      <c r="R159" s="6">
        <v>1</v>
      </c>
      <c r="S159" s="6">
        <v>1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3</v>
      </c>
      <c r="Z159" s="6">
        <v>0</v>
      </c>
      <c r="AA159" s="6">
        <v>3</v>
      </c>
      <c r="AB159" s="6">
        <v>4</v>
      </c>
      <c r="AC159" s="6">
        <v>2</v>
      </c>
      <c r="AD159" s="6">
        <v>0</v>
      </c>
      <c r="AE159" s="6">
        <v>1</v>
      </c>
      <c r="AF159" s="6">
        <v>2</v>
      </c>
      <c r="AG159" s="6">
        <v>1</v>
      </c>
      <c r="AH159" s="6">
        <v>0</v>
      </c>
      <c r="AI159" s="6">
        <v>0</v>
      </c>
      <c r="AJ159" s="6">
        <v>3</v>
      </c>
      <c r="AK159" s="6">
        <v>0</v>
      </c>
    </row>
    <row r="160" spans="2:37" x14ac:dyDescent="0.25">
      <c r="B160" s="5" t="s">
        <v>224</v>
      </c>
      <c r="D160" s="6">
        <v>1</v>
      </c>
      <c r="E160" s="6">
        <v>0</v>
      </c>
      <c r="F160" s="6">
        <v>4</v>
      </c>
      <c r="G160" s="6">
        <v>2</v>
      </c>
      <c r="H160" s="6">
        <v>0</v>
      </c>
      <c r="I160" s="6">
        <v>1</v>
      </c>
      <c r="J160" s="6">
        <v>3</v>
      </c>
      <c r="K160" s="6">
        <v>5</v>
      </c>
      <c r="L160" s="6">
        <v>16</v>
      </c>
      <c r="M160" s="6">
        <v>0</v>
      </c>
      <c r="N160" s="6">
        <v>0</v>
      </c>
      <c r="O160" s="6">
        <v>4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3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1</v>
      </c>
      <c r="AB160" s="6">
        <v>122</v>
      </c>
      <c r="AC160" s="6">
        <v>1</v>
      </c>
      <c r="AD160" s="6">
        <v>4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</row>
    <row r="161" spans="2:37" x14ac:dyDescent="0.25">
      <c r="B161" s="21" t="s">
        <v>280</v>
      </c>
    </row>
    <row r="162" spans="2:37" x14ac:dyDescent="0.25">
      <c r="B162" s="5" t="s">
        <v>202</v>
      </c>
      <c r="C162" s="19" t="s">
        <v>293</v>
      </c>
      <c r="D162" s="6">
        <v>0</v>
      </c>
      <c r="E162" s="6">
        <v>0</v>
      </c>
      <c r="F162" s="6">
        <v>0</v>
      </c>
      <c r="G162" s="6">
        <v>1</v>
      </c>
      <c r="H162" s="6">
        <v>2</v>
      </c>
      <c r="I162" s="6">
        <v>12</v>
      </c>
      <c r="J162" s="6">
        <v>8</v>
      </c>
      <c r="K162" s="6">
        <v>1</v>
      </c>
      <c r="L162" s="6">
        <v>2</v>
      </c>
      <c r="M162" s="6">
        <v>7</v>
      </c>
      <c r="N162" s="6">
        <v>29</v>
      </c>
      <c r="O162" s="6">
        <v>0</v>
      </c>
      <c r="P162" s="6">
        <v>0</v>
      </c>
      <c r="Q162" s="6">
        <v>0</v>
      </c>
      <c r="R162" s="6">
        <v>1</v>
      </c>
      <c r="S162" s="6">
        <v>1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1</v>
      </c>
      <c r="Z162" s="6">
        <v>0</v>
      </c>
      <c r="AA162" s="6">
        <v>1</v>
      </c>
      <c r="AB162" s="6">
        <v>1</v>
      </c>
      <c r="AC162" s="6">
        <v>0</v>
      </c>
      <c r="AD162" s="6">
        <v>0</v>
      </c>
      <c r="AE162" s="6">
        <v>0</v>
      </c>
      <c r="AF162" s="6">
        <v>4</v>
      </c>
      <c r="AG162" s="6">
        <v>0</v>
      </c>
      <c r="AH162" s="6">
        <v>0</v>
      </c>
      <c r="AI162" s="6">
        <v>0</v>
      </c>
      <c r="AJ162" s="6">
        <v>26</v>
      </c>
      <c r="AK162" s="6">
        <v>0</v>
      </c>
    </row>
    <row r="163" spans="2:37" x14ac:dyDescent="0.25">
      <c r="B163" s="5" t="s">
        <v>201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3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4</v>
      </c>
    </row>
    <row r="164" spans="2:37" x14ac:dyDescent="0.25">
      <c r="B164" s="20" t="s">
        <v>193</v>
      </c>
      <c r="C164" s="20"/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194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</row>
    <row r="165" spans="2:37" x14ac:dyDescent="0.25">
      <c r="B165" s="5" t="s">
        <v>205</v>
      </c>
      <c r="D165" s="6">
        <v>0</v>
      </c>
      <c r="E165" s="6">
        <v>0</v>
      </c>
      <c r="F165" s="6">
        <v>1</v>
      </c>
      <c r="G165" s="6">
        <v>0</v>
      </c>
      <c r="H165" s="6">
        <v>0</v>
      </c>
      <c r="I165" s="6">
        <v>0</v>
      </c>
      <c r="J165" s="6">
        <v>2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4</v>
      </c>
      <c r="AF165" s="6">
        <v>1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</row>
    <row r="166" spans="2:37" x14ac:dyDescent="0.25">
      <c r="B166" s="5" t="s">
        <v>208</v>
      </c>
      <c r="D166" s="6">
        <v>1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2</v>
      </c>
      <c r="L166" s="6">
        <v>1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1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</row>
    <row r="167" spans="2:37" x14ac:dyDescent="0.25">
      <c r="B167" s="5" t="s">
        <v>210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1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</row>
    <row r="168" spans="2:37" x14ac:dyDescent="0.25">
      <c r="B168" s="5" t="s">
        <v>209</v>
      </c>
      <c r="D168" s="6">
        <v>0</v>
      </c>
      <c r="E168" s="6">
        <v>6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</row>
    <row r="169" spans="2:37" x14ac:dyDescent="0.25">
      <c r="B169" s="5" t="s">
        <v>194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1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1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</row>
    <row r="170" spans="2:37" x14ac:dyDescent="0.25">
      <c r="B170" s="5" t="s">
        <v>195</v>
      </c>
      <c r="D170" s="6">
        <v>5</v>
      </c>
      <c r="E170" s="6">
        <v>5</v>
      </c>
      <c r="F170" s="6">
        <v>21</v>
      </c>
      <c r="G170" s="6">
        <v>8</v>
      </c>
      <c r="H170" s="6">
        <v>1</v>
      </c>
      <c r="I170" s="6">
        <v>20</v>
      </c>
      <c r="J170" s="6">
        <v>49</v>
      </c>
      <c r="K170" s="6">
        <v>112</v>
      </c>
      <c r="L170" s="6">
        <v>111</v>
      </c>
      <c r="M170" s="6">
        <v>7</v>
      </c>
      <c r="N170" s="6">
        <v>0</v>
      </c>
      <c r="O170" s="6">
        <v>3</v>
      </c>
      <c r="P170" s="6">
        <v>14</v>
      </c>
      <c r="Q170" s="6">
        <v>1</v>
      </c>
      <c r="R170" s="6">
        <v>8</v>
      </c>
      <c r="S170" s="6">
        <v>10</v>
      </c>
      <c r="T170" s="6">
        <v>2</v>
      </c>
      <c r="U170" s="6">
        <v>9</v>
      </c>
      <c r="V170" s="6">
        <v>0</v>
      </c>
      <c r="W170" s="6">
        <v>1</v>
      </c>
      <c r="X170" s="6">
        <v>0</v>
      </c>
      <c r="Y170" s="6">
        <v>16</v>
      </c>
      <c r="Z170" s="6">
        <v>3</v>
      </c>
      <c r="AA170" s="6">
        <v>36</v>
      </c>
      <c r="AB170" s="6">
        <v>0</v>
      </c>
      <c r="AC170" s="6">
        <v>8</v>
      </c>
      <c r="AD170" s="6">
        <v>1</v>
      </c>
      <c r="AE170" s="6">
        <v>0</v>
      </c>
      <c r="AF170" s="6">
        <v>7</v>
      </c>
      <c r="AG170" s="6">
        <v>6</v>
      </c>
      <c r="AH170" s="6">
        <v>2</v>
      </c>
      <c r="AI170" s="6">
        <v>7</v>
      </c>
      <c r="AJ170" s="6">
        <v>0</v>
      </c>
      <c r="AK170" s="6">
        <v>6</v>
      </c>
    </row>
    <row r="171" spans="2:37" x14ac:dyDescent="0.25">
      <c r="B171" s="5" t="s">
        <v>217</v>
      </c>
      <c r="C171" s="19" t="s">
        <v>293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30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59</v>
      </c>
      <c r="AK171" s="6">
        <v>0</v>
      </c>
    </row>
    <row r="172" spans="2:37" x14ac:dyDescent="0.25">
      <c r="B172" s="21" t="s">
        <v>281</v>
      </c>
    </row>
    <row r="173" spans="2:37" x14ac:dyDescent="0.25">
      <c r="B173" s="5" t="s">
        <v>225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1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</row>
    <row r="174" spans="2:37" x14ac:dyDescent="0.25">
      <c r="B174" s="5" t="s">
        <v>231</v>
      </c>
      <c r="D174" s="6">
        <v>0</v>
      </c>
      <c r="E174" s="6">
        <v>12</v>
      </c>
      <c r="F174" s="6">
        <v>3</v>
      </c>
      <c r="G174" s="6">
        <v>4</v>
      </c>
      <c r="H174" s="6">
        <v>0</v>
      </c>
      <c r="I174" s="6">
        <v>0</v>
      </c>
      <c r="J174" s="6">
        <v>0</v>
      </c>
      <c r="K174" s="6">
        <v>0</v>
      </c>
      <c r="L174" s="6">
        <v>2</v>
      </c>
      <c r="M174" s="6">
        <v>0</v>
      </c>
      <c r="N174" s="6">
        <v>2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</row>
    <row r="175" spans="2:37" x14ac:dyDescent="0.25">
      <c r="B175" s="5" t="s">
        <v>234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1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</row>
    <row r="176" spans="2:37" x14ac:dyDescent="0.25">
      <c r="B176" s="5" t="s">
        <v>227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1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</row>
    <row r="177" spans="2:37" x14ac:dyDescent="0.25">
      <c r="B177" s="5" t="s">
        <v>228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1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1</v>
      </c>
      <c r="AB177" s="6">
        <v>1</v>
      </c>
      <c r="AC177" s="6">
        <v>0</v>
      </c>
      <c r="AD177" s="6">
        <v>2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1</v>
      </c>
    </row>
    <row r="178" spans="2:37" x14ac:dyDescent="0.25">
      <c r="B178" s="5" t="s">
        <v>232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2</v>
      </c>
      <c r="AJ178" s="6">
        <v>0</v>
      </c>
      <c r="AK178" s="6">
        <v>0</v>
      </c>
    </row>
    <row r="179" spans="2:37" x14ac:dyDescent="0.25">
      <c r="B179" s="5" t="s">
        <v>233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8</v>
      </c>
      <c r="L179" s="6">
        <v>1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1</v>
      </c>
      <c r="T179" s="6">
        <v>0</v>
      </c>
      <c r="U179" s="6">
        <v>4</v>
      </c>
      <c r="V179" s="6">
        <v>1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</row>
    <row r="180" spans="2:37" x14ac:dyDescent="0.25">
      <c r="B180" s="5" t="s">
        <v>229</v>
      </c>
      <c r="D180" s="6">
        <v>0</v>
      </c>
      <c r="E180" s="6">
        <v>0</v>
      </c>
      <c r="F180" s="6">
        <v>0</v>
      </c>
      <c r="G180" s="6">
        <v>1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1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</row>
    <row r="181" spans="2:37" x14ac:dyDescent="0.25">
      <c r="B181" s="5" t="s">
        <v>230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65</v>
      </c>
      <c r="P181" s="6">
        <v>0</v>
      </c>
      <c r="Q181" s="6">
        <v>8</v>
      </c>
      <c r="R181" s="6">
        <v>14</v>
      </c>
      <c r="S181" s="6">
        <v>2</v>
      </c>
      <c r="T181" s="6">
        <v>0</v>
      </c>
      <c r="U181" s="6">
        <v>15</v>
      </c>
      <c r="V181" s="6">
        <v>3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</row>
    <row r="182" spans="2:37" x14ac:dyDescent="0.25">
      <c r="B182" s="5" t="s">
        <v>226</v>
      </c>
      <c r="D182" s="6">
        <v>0</v>
      </c>
      <c r="E182" s="6">
        <v>0</v>
      </c>
      <c r="F182" s="6">
        <v>1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6</v>
      </c>
      <c r="M182" s="6">
        <v>0</v>
      </c>
      <c r="N182" s="6">
        <v>0</v>
      </c>
      <c r="O182" s="6">
        <v>0</v>
      </c>
      <c r="P182" s="6">
        <v>1</v>
      </c>
      <c r="Q182" s="6">
        <v>5</v>
      </c>
      <c r="R182" s="6">
        <v>20</v>
      </c>
      <c r="S182" s="6">
        <v>158</v>
      </c>
      <c r="T182" s="6">
        <v>19</v>
      </c>
      <c r="U182" s="6">
        <v>224</v>
      </c>
      <c r="V182" s="6">
        <v>257</v>
      </c>
      <c r="W182" s="6">
        <v>2</v>
      </c>
      <c r="X182" s="6">
        <v>4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</row>
    <row r="183" spans="2:37" x14ac:dyDescent="0.25">
      <c r="B183" s="5" t="s">
        <v>237</v>
      </c>
      <c r="D183" s="6">
        <v>0</v>
      </c>
      <c r="E183" s="6">
        <v>0</v>
      </c>
      <c r="F183" s="6">
        <v>0</v>
      </c>
      <c r="G183" s="6">
        <v>1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7</v>
      </c>
      <c r="AC183" s="6">
        <v>0</v>
      </c>
      <c r="AD183" s="6">
        <v>0</v>
      </c>
      <c r="AE183" s="6">
        <v>69</v>
      </c>
      <c r="AF183" s="6">
        <v>32</v>
      </c>
      <c r="AG183" s="6">
        <v>116</v>
      </c>
      <c r="AH183" s="6">
        <v>7</v>
      </c>
      <c r="AI183" s="6">
        <v>5</v>
      </c>
      <c r="AJ183" s="6">
        <v>0</v>
      </c>
      <c r="AK183" s="6">
        <v>0</v>
      </c>
    </row>
    <row r="184" spans="2:37" x14ac:dyDescent="0.25">
      <c r="B184" s="5" t="s">
        <v>238</v>
      </c>
      <c r="D184" s="6">
        <v>1</v>
      </c>
      <c r="E184" s="6">
        <v>0</v>
      </c>
      <c r="F184" s="6">
        <v>0</v>
      </c>
      <c r="G184" s="6">
        <v>0</v>
      </c>
      <c r="H184" s="6">
        <v>2</v>
      </c>
      <c r="I184" s="6">
        <v>0</v>
      </c>
      <c r="J184" s="6">
        <v>0</v>
      </c>
      <c r="K184" s="6">
        <v>0</v>
      </c>
      <c r="L184" s="6">
        <v>3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</v>
      </c>
      <c r="V184" s="6">
        <v>0</v>
      </c>
      <c r="W184" s="6">
        <v>0</v>
      </c>
      <c r="X184" s="6">
        <v>6</v>
      </c>
      <c r="Y184" s="6">
        <v>0</v>
      </c>
      <c r="Z184" s="6">
        <v>0</v>
      </c>
      <c r="AA184" s="6">
        <v>0</v>
      </c>
      <c r="AB184" s="6">
        <v>36</v>
      </c>
      <c r="AC184" s="6">
        <v>8</v>
      </c>
      <c r="AD184" s="6">
        <v>2</v>
      </c>
      <c r="AE184" s="6">
        <v>19</v>
      </c>
      <c r="AF184" s="6">
        <v>71</v>
      </c>
      <c r="AG184" s="6">
        <v>11</v>
      </c>
      <c r="AH184" s="6">
        <v>1</v>
      </c>
      <c r="AI184" s="6">
        <v>0</v>
      </c>
      <c r="AJ184" s="6">
        <v>1</v>
      </c>
      <c r="AK184" s="6">
        <v>0</v>
      </c>
    </row>
    <row r="185" spans="2:37" x14ac:dyDescent="0.25">
      <c r="B185" s="5" t="s">
        <v>235</v>
      </c>
      <c r="D185" s="6">
        <v>2</v>
      </c>
      <c r="E185" s="6">
        <v>0</v>
      </c>
      <c r="F185" s="6">
        <v>0</v>
      </c>
      <c r="G185" s="6">
        <v>6</v>
      </c>
      <c r="H185" s="6">
        <v>0</v>
      </c>
      <c r="I185" s="6">
        <v>1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1</v>
      </c>
      <c r="P185" s="6">
        <v>0</v>
      </c>
      <c r="Q185" s="6">
        <v>0</v>
      </c>
      <c r="R185" s="6">
        <v>0</v>
      </c>
      <c r="S185" s="6">
        <v>0</v>
      </c>
      <c r="T185" s="6">
        <v>1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1</v>
      </c>
      <c r="AA185" s="6">
        <v>0</v>
      </c>
      <c r="AB185" s="6">
        <v>0</v>
      </c>
      <c r="AC185" s="6">
        <v>0</v>
      </c>
      <c r="AD185" s="6">
        <v>1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0</v>
      </c>
    </row>
    <row r="186" spans="2:37" x14ac:dyDescent="0.25">
      <c r="B186" s="5" t="s">
        <v>236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4</v>
      </c>
      <c r="L186" s="6">
        <v>1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3</v>
      </c>
      <c r="W186" s="6">
        <v>1</v>
      </c>
      <c r="X186" s="6">
        <v>0</v>
      </c>
      <c r="Y186" s="6">
        <v>14</v>
      </c>
      <c r="Z186" s="6">
        <v>0</v>
      </c>
      <c r="AA186" s="6">
        <v>0</v>
      </c>
      <c r="AB186" s="6">
        <v>0</v>
      </c>
      <c r="AC186" s="6">
        <v>0</v>
      </c>
      <c r="AD186" s="6">
        <v>4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</row>
    <row r="187" spans="2:37" x14ac:dyDescent="0.25">
      <c r="B187" s="5" t="s">
        <v>240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2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</row>
    <row r="188" spans="2:37" x14ac:dyDescent="0.25">
      <c r="B188" s="21" t="s">
        <v>274</v>
      </c>
    </row>
    <row r="189" spans="2:37" x14ac:dyDescent="0.25">
      <c r="B189" s="5" t="s">
        <v>248</v>
      </c>
      <c r="C189" s="19" t="s">
        <v>293</v>
      </c>
      <c r="D189" s="6">
        <v>2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4</v>
      </c>
      <c r="M189" s="6">
        <v>0</v>
      </c>
      <c r="N189" s="6">
        <v>17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1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</row>
    <row r="190" spans="2:37" x14ac:dyDescent="0.25">
      <c r="B190" s="5" t="s">
        <v>250</v>
      </c>
      <c r="C190" s="19" t="s">
        <v>293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97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</row>
    <row r="191" spans="2:37" x14ac:dyDescent="0.25">
      <c r="B191" s="21" t="s">
        <v>273</v>
      </c>
    </row>
    <row r="192" spans="2:37" x14ac:dyDescent="0.25">
      <c r="B192" s="5" t="s">
        <v>249</v>
      </c>
      <c r="D192" s="6">
        <v>1</v>
      </c>
      <c r="E192" s="6">
        <v>0</v>
      </c>
      <c r="F192" s="6">
        <v>0</v>
      </c>
      <c r="G192" s="6">
        <v>0</v>
      </c>
      <c r="H192" s="6">
        <v>1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</row>
    <row r="193" spans="2:37" x14ac:dyDescent="0.25">
      <c r="B193" s="5" t="s">
        <v>245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1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</row>
    <row r="194" spans="2:37" x14ac:dyDescent="0.25">
      <c r="B194" s="5" t="s">
        <v>252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1</v>
      </c>
      <c r="AF194" s="6">
        <v>1</v>
      </c>
      <c r="AG194" s="6">
        <v>0</v>
      </c>
      <c r="AH194" s="6">
        <v>0</v>
      </c>
      <c r="AI194" s="6">
        <v>0</v>
      </c>
      <c r="AJ194" s="6">
        <v>0</v>
      </c>
      <c r="AK194" s="6">
        <v>0</v>
      </c>
    </row>
    <row r="195" spans="2:37" x14ac:dyDescent="0.25">
      <c r="B195" s="5" t="s">
        <v>251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1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0</v>
      </c>
    </row>
    <row r="196" spans="2:37" x14ac:dyDescent="0.25">
      <c r="B196" s="5" t="s">
        <v>243</v>
      </c>
      <c r="D196" s="6">
        <v>0</v>
      </c>
      <c r="E196" s="6">
        <v>0</v>
      </c>
      <c r="F196" s="6">
        <v>0</v>
      </c>
      <c r="G196" s="6">
        <v>5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20</v>
      </c>
      <c r="P196" s="6">
        <v>2</v>
      </c>
      <c r="Q196" s="6">
        <v>0</v>
      </c>
      <c r="R196" s="6">
        <v>4</v>
      </c>
      <c r="S196" s="6">
        <v>2</v>
      </c>
      <c r="T196" s="6">
        <v>0</v>
      </c>
      <c r="U196" s="6">
        <v>0</v>
      </c>
      <c r="V196" s="6">
        <v>1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1</v>
      </c>
      <c r="AH196" s="6">
        <v>0</v>
      </c>
      <c r="AI196" s="6">
        <v>0</v>
      </c>
      <c r="AJ196" s="6">
        <v>0</v>
      </c>
      <c r="AK196" s="6">
        <v>1</v>
      </c>
    </row>
    <row r="197" spans="2:37" x14ac:dyDescent="0.25">
      <c r="B197" s="5" t="s">
        <v>254</v>
      </c>
      <c r="D197" s="6">
        <v>2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0</v>
      </c>
    </row>
    <row r="198" spans="2:37" x14ac:dyDescent="0.25">
      <c r="B198" s="5" t="s">
        <v>247</v>
      </c>
      <c r="D198" s="6">
        <v>0</v>
      </c>
      <c r="E198" s="6">
        <v>6</v>
      </c>
      <c r="F198" s="6">
        <v>2</v>
      </c>
      <c r="G198" s="6">
        <v>3</v>
      </c>
      <c r="H198" s="6">
        <v>0</v>
      </c>
      <c r="I198" s="6">
        <v>1</v>
      </c>
      <c r="J198" s="6">
        <v>0</v>
      </c>
      <c r="K198" s="6">
        <v>0</v>
      </c>
      <c r="L198" s="6">
        <v>1</v>
      </c>
      <c r="M198" s="6">
        <v>0</v>
      </c>
      <c r="N198" s="6">
        <v>0</v>
      </c>
      <c r="O198" s="6">
        <v>1</v>
      </c>
      <c r="P198" s="6">
        <v>5</v>
      </c>
      <c r="Q198" s="6">
        <v>1</v>
      </c>
      <c r="R198" s="6">
        <v>19</v>
      </c>
      <c r="S198" s="6">
        <v>17</v>
      </c>
      <c r="T198" s="6">
        <v>7</v>
      </c>
      <c r="U198" s="6">
        <v>14</v>
      </c>
      <c r="V198" s="6">
        <v>21</v>
      </c>
      <c r="W198" s="6">
        <v>0</v>
      </c>
      <c r="X198" s="6">
        <v>1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0</v>
      </c>
    </row>
    <row r="199" spans="2:37" x14ac:dyDescent="0.25">
      <c r="B199" s="5" t="s">
        <v>239</v>
      </c>
      <c r="C199" s="19" t="s">
        <v>286</v>
      </c>
      <c r="D199" s="6">
        <v>12</v>
      </c>
      <c r="E199" s="6">
        <v>4</v>
      </c>
      <c r="F199" s="6">
        <v>0</v>
      </c>
      <c r="G199" s="6">
        <v>0</v>
      </c>
      <c r="H199" s="6">
        <v>0</v>
      </c>
      <c r="I199" s="6">
        <v>0</v>
      </c>
      <c r="J199" s="6">
        <v>6</v>
      </c>
      <c r="K199" s="6">
        <v>0</v>
      </c>
      <c r="L199" s="6">
        <v>1</v>
      </c>
      <c r="M199" s="6">
        <v>7</v>
      </c>
      <c r="N199" s="6">
        <v>0</v>
      </c>
      <c r="O199" s="6">
        <v>0</v>
      </c>
      <c r="P199" s="6">
        <v>5</v>
      </c>
      <c r="Q199" s="6">
        <v>2</v>
      </c>
      <c r="R199" s="6">
        <v>0</v>
      </c>
      <c r="S199" s="6">
        <v>15</v>
      </c>
      <c r="T199" s="6">
        <v>2</v>
      </c>
      <c r="U199" s="6">
        <v>3</v>
      </c>
      <c r="V199" s="6">
        <v>7</v>
      </c>
      <c r="W199" s="6">
        <v>1</v>
      </c>
      <c r="X199" s="6">
        <v>4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0</v>
      </c>
    </row>
    <row r="200" spans="2:37" x14ac:dyDescent="0.25">
      <c r="B200" s="19" t="s">
        <v>263</v>
      </c>
    </row>
    <row r="201" spans="2:37" x14ac:dyDescent="0.25">
      <c r="B201" s="5" t="s">
        <v>244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22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0</v>
      </c>
    </row>
    <row r="202" spans="2:37" x14ac:dyDescent="0.25">
      <c r="B202" s="5" t="s">
        <v>253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2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9</v>
      </c>
      <c r="T202" s="6">
        <v>0</v>
      </c>
      <c r="U202" s="6">
        <v>0</v>
      </c>
      <c r="V202" s="6">
        <v>1</v>
      </c>
      <c r="W202" s="6">
        <v>0</v>
      </c>
      <c r="X202" s="6">
        <v>1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</row>
    <row r="203" spans="2:37" x14ac:dyDescent="0.25">
      <c r="B203" s="5" t="s">
        <v>241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2</v>
      </c>
      <c r="AC203" s="6">
        <v>0</v>
      </c>
      <c r="AD203" s="6">
        <v>0</v>
      </c>
      <c r="AE203" s="6">
        <v>0</v>
      </c>
      <c r="AF203" s="6">
        <v>1</v>
      </c>
      <c r="AG203" s="6">
        <v>0</v>
      </c>
      <c r="AH203" s="6">
        <v>0</v>
      </c>
      <c r="AI203" s="6">
        <v>0</v>
      </c>
      <c r="AJ203" s="6">
        <v>44</v>
      </c>
      <c r="AK203" s="6">
        <v>0</v>
      </c>
    </row>
    <row r="204" spans="2:37" x14ac:dyDescent="0.25">
      <c r="B204" s="5" t="s">
        <v>246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1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0</v>
      </c>
    </row>
    <row r="205" spans="2:37" x14ac:dyDescent="0.25">
      <c r="B205" s="5" t="s">
        <v>242</v>
      </c>
      <c r="D205" s="6">
        <v>0</v>
      </c>
      <c r="E205" s="6">
        <v>0</v>
      </c>
      <c r="F205" s="6">
        <v>0</v>
      </c>
      <c r="G205" s="6">
        <v>0</v>
      </c>
      <c r="H205" s="6">
        <v>1</v>
      </c>
      <c r="I205" s="6">
        <v>0</v>
      </c>
      <c r="J205" s="6">
        <v>4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4</v>
      </c>
      <c r="AK205" s="6">
        <v>0</v>
      </c>
    </row>
    <row r="206" spans="2:37" x14ac:dyDescent="0.25">
      <c r="B206" s="5" t="s">
        <v>259</v>
      </c>
      <c r="C206" s="19" t="s">
        <v>292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19</v>
      </c>
      <c r="N206" s="6">
        <v>0</v>
      </c>
      <c r="O206" s="6">
        <v>0</v>
      </c>
      <c r="P206" s="6">
        <v>0</v>
      </c>
      <c r="Q206" s="6">
        <v>0</v>
      </c>
      <c r="R206" s="6">
        <v>2</v>
      </c>
      <c r="S206" s="6">
        <v>41</v>
      </c>
      <c r="T206" s="6">
        <v>3</v>
      </c>
      <c r="U206" s="6">
        <v>0</v>
      </c>
      <c r="V206" s="6">
        <v>4</v>
      </c>
      <c r="W206" s="6">
        <v>1</v>
      </c>
      <c r="X206" s="6">
        <v>0</v>
      </c>
      <c r="Y206" s="6">
        <v>0</v>
      </c>
      <c r="Z206" s="6">
        <v>0</v>
      </c>
      <c r="AA206" s="6">
        <v>25</v>
      </c>
      <c r="AB206" s="6">
        <v>0</v>
      </c>
      <c r="AC206" s="6">
        <v>3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0</v>
      </c>
    </row>
    <row r="207" spans="2:37" x14ac:dyDescent="0.25">
      <c r="B207" s="5" t="s">
        <v>255</v>
      </c>
      <c r="D207" s="6">
        <v>1</v>
      </c>
      <c r="E207" s="6">
        <v>0</v>
      </c>
      <c r="F207" s="6">
        <v>1</v>
      </c>
      <c r="G207" s="6">
        <v>2</v>
      </c>
      <c r="H207" s="6">
        <v>0</v>
      </c>
      <c r="I207" s="6">
        <v>1</v>
      </c>
      <c r="J207" s="6">
        <v>15</v>
      </c>
      <c r="K207" s="6">
        <v>3</v>
      </c>
      <c r="L207" s="6">
        <v>0</v>
      </c>
      <c r="M207" s="6">
        <v>0</v>
      </c>
      <c r="N207" s="6">
        <v>0</v>
      </c>
      <c r="O207" s="6">
        <v>4</v>
      </c>
      <c r="P207" s="6">
        <v>0</v>
      </c>
      <c r="Q207" s="6">
        <v>1</v>
      </c>
      <c r="R207" s="6">
        <v>1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1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0</v>
      </c>
    </row>
    <row r="208" spans="2:37" x14ac:dyDescent="0.25">
      <c r="B208" s="5" t="s">
        <v>256</v>
      </c>
      <c r="D208" s="6">
        <v>0</v>
      </c>
      <c r="E208" s="6">
        <v>1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1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0</v>
      </c>
    </row>
    <row r="209" spans="2:37" x14ac:dyDescent="0.25">
      <c r="B209" s="5" t="s">
        <v>257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3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1</v>
      </c>
      <c r="AK209" s="6">
        <v>0</v>
      </c>
    </row>
    <row r="210" spans="2:37" x14ac:dyDescent="0.25">
      <c r="B210" s="5" t="s">
        <v>258</v>
      </c>
      <c r="D210" s="6">
        <v>0</v>
      </c>
      <c r="E210" s="6">
        <v>0</v>
      </c>
      <c r="F210" s="6">
        <v>1</v>
      </c>
      <c r="G210" s="6">
        <v>0</v>
      </c>
      <c r="H210" s="6">
        <v>0</v>
      </c>
      <c r="I210" s="6">
        <v>0</v>
      </c>
      <c r="J210" s="6">
        <v>0</v>
      </c>
      <c r="K210" s="6">
        <v>10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0</v>
      </c>
    </row>
  </sheetData>
  <sortState ref="B3:AK213">
    <sortCondition ref="B3:B213"/>
  </sortState>
  <mergeCells count="1">
    <mergeCell ref="D2:AD2"/>
  </mergeCells>
  <conditionalFormatting sqref="D1:AD1 D2 D5:AC187 D188:AD210 D3:AD4 D212:AK1048576 AD1:AK210">
    <cfRule type="cellIs" dxfId="0" priority="2" operator="between">
      <formula>0</formula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Analyses sheet</vt:lpstr>
      <vt:lpstr>Sheet2</vt:lpstr>
      <vt:lpstr>Index scores</vt:lpstr>
      <vt:lpstr>Abundance sheet</vt:lpstr>
    </vt:vector>
  </TitlesOfParts>
  <Company>North-West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11331798</dc:creator>
  <cp:lastModifiedBy>Mahomed Desai</cp:lastModifiedBy>
  <dcterms:created xsi:type="dcterms:W3CDTF">2015-08-03T22:11:09Z</dcterms:created>
  <dcterms:modified xsi:type="dcterms:W3CDTF">2015-08-07T14:56:11Z</dcterms:modified>
</cp:coreProperties>
</file>