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Index scores" sheetId="1" r:id="rId1"/>
    <sheet name="Abundance sheet" sheetId="2" r:id="rId2"/>
  </sheets>
  <calcPr calcId="145621"/>
  <fileRecoveryPr repairLoad="1"/>
</workbook>
</file>

<file path=xl/calcChain.xml><?xml version="1.0" encoding="utf-8"?>
<calcChain xmlns="http://schemas.openxmlformats.org/spreadsheetml/2006/main">
  <c r="L7" i="1" l="1"/>
  <c r="L8" i="1"/>
  <c r="L9" i="1"/>
  <c r="L11" i="1" l="1"/>
  <c r="L18" i="1"/>
  <c r="L15" i="1"/>
  <c r="L14" i="1"/>
  <c r="L16" i="1"/>
  <c r="L13" i="1"/>
  <c r="L17" i="1"/>
  <c r="L26" i="1" l="1"/>
  <c r="L22" i="1"/>
  <c r="L24" i="1"/>
  <c r="L20" i="1"/>
  <c r="L34" i="1"/>
  <c r="L32" i="1"/>
  <c r="L31" i="1"/>
  <c r="L30" i="1"/>
  <c r="L29" i="1"/>
  <c r="L37" i="1"/>
  <c r="L4" i="1"/>
  <c r="L5" i="1"/>
  <c r="L3" i="1"/>
  <c r="L6" i="1"/>
  <c r="L12" i="1"/>
  <c r="L10" i="1"/>
  <c r="L36" i="1"/>
  <c r="L35" i="1"/>
  <c r="L39" i="1"/>
  <c r="L38" i="1"/>
  <c r="L21" i="1"/>
  <c r="L19" i="1"/>
</calcChain>
</file>

<file path=xl/sharedStrings.xml><?xml version="1.0" encoding="utf-8"?>
<sst xmlns="http://schemas.openxmlformats.org/spreadsheetml/2006/main" count="351" uniqueCount="283">
  <si>
    <t>GT Code</t>
  </si>
  <si>
    <t>Site</t>
  </si>
  <si>
    <t>NWU No.</t>
  </si>
  <si>
    <t>Count</t>
  </si>
  <si>
    <t>No. spec.</t>
  </si>
  <si>
    <t>SPI</t>
  </si>
  <si>
    <t>%incl. in SPI</t>
  </si>
  <si>
    <t>BDI</t>
  </si>
  <si>
    <t>%incl. in BDI</t>
  </si>
  <si>
    <t>%PTV</t>
  </si>
  <si>
    <t>% Deformed cells</t>
  </si>
  <si>
    <t>29_01 16/07</t>
  </si>
  <si>
    <t>29_01 17/07</t>
  </si>
  <si>
    <t>11_18</t>
  </si>
  <si>
    <t>11_21</t>
  </si>
  <si>
    <t>11_06</t>
  </si>
  <si>
    <t>11_01</t>
  </si>
  <si>
    <t>11_04</t>
  </si>
  <si>
    <t>11_03</t>
  </si>
  <si>
    <t>29_02</t>
  </si>
  <si>
    <t>26_16</t>
  </si>
  <si>
    <t>26_17</t>
  </si>
  <si>
    <t>26_12</t>
  </si>
  <si>
    <t>26_15</t>
  </si>
  <si>
    <t>26_08</t>
  </si>
  <si>
    <t>26_14</t>
  </si>
  <si>
    <t>26_13</t>
  </si>
  <si>
    <t>26_11</t>
  </si>
  <si>
    <t>15-372/1348</t>
  </si>
  <si>
    <t>15-373/1349</t>
  </si>
  <si>
    <t>15-374/1350</t>
  </si>
  <si>
    <t>15-375/1351</t>
  </si>
  <si>
    <t>15-376/1352</t>
  </si>
  <si>
    <t>15-377/1353</t>
  </si>
  <si>
    <t>15-378/1354</t>
  </si>
  <si>
    <t>15-379/1355</t>
  </si>
  <si>
    <t>15-414/1356</t>
  </si>
  <si>
    <t>15-415/1357</t>
  </si>
  <si>
    <t>15-416/1358</t>
  </si>
  <si>
    <t>15-417/1359</t>
  </si>
  <si>
    <t>15-418/1360</t>
  </si>
  <si>
    <t>15-419/1361</t>
  </si>
  <si>
    <t>15-420/1362</t>
  </si>
  <si>
    <t>15-421/1363</t>
  </si>
  <si>
    <t>15-422/1364</t>
  </si>
  <si>
    <t>15-423/1365</t>
  </si>
  <si>
    <t>15-433/1366</t>
  </si>
  <si>
    <t>15-434/1367</t>
  </si>
  <si>
    <t>15-435/1368</t>
  </si>
  <si>
    <t>15-436/1369</t>
  </si>
  <si>
    <t>15-439/1372</t>
  </si>
  <si>
    <t>15-440/1373</t>
  </si>
  <si>
    <t>15-441/1374</t>
  </si>
  <si>
    <t>Taxon</t>
  </si>
  <si>
    <t xml:space="preserve">Abnormal diatom valve or sum of deformities </t>
  </si>
  <si>
    <t>15-443/1375</t>
  </si>
  <si>
    <t>15-444/1376</t>
  </si>
  <si>
    <t>15-445/1377</t>
  </si>
  <si>
    <t>15-446/1378</t>
  </si>
  <si>
    <t>15-447/1379</t>
  </si>
  <si>
    <t>15-448/1380</t>
  </si>
  <si>
    <t>15-449/1381</t>
  </si>
  <si>
    <t>15_5</t>
  </si>
  <si>
    <t>11_22</t>
  </si>
  <si>
    <t>15_3</t>
  </si>
  <si>
    <t>15_1</t>
  </si>
  <si>
    <t>15_2</t>
  </si>
  <si>
    <t>15_6</t>
  </si>
  <si>
    <t>11_20</t>
  </si>
  <si>
    <t>GT0632</t>
  </si>
  <si>
    <r>
      <rPr>
        <i/>
        <sz val="11"/>
        <rFont val="Calibri"/>
        <family val="2"/>
        <scheme val="minor"/>
      </rPr>
      <t>Denticula elegans</t>
    </r>
    <r>
      <rPr>
        <sz val="11"/>
        <rFont val="Calibri"/>
        <family val="2"/>
        <scheme val="minor"/>
      </rPr>
      <t xml:space="preserve"> Kützing 1844                                       </t>
    </r>
  </si>
  <si>
    <r>
      <rPr>
        <i/>
        <sz val="11"/>
        <rFont val="Calibri"/>
        <family val="2"/>
        <scheme val="minor"/>
      </rPr>
      <t>Navicula vandamii</t>
    </r>
    <r>
      <rPr>
        <sz val="11"/>
        <rFont val="Calibri"/>
        <family val="2"/>
        <scheme val="minor"/>
      </rPr>
      <t xml:space="preserve"> var. </t>
    </r>
    <r>
      <rPr>
        <i/>
        <sz val="11"/>
        <rFont val="Calibri"/>
        <family val="2"/>
        <scheme val="minor"/>
      </rPr>
      <t>mertensiae</t>
    </r>
    <r>
      <rPr>
        <sz val="11"/>
        <rFont val="Calibri"/>
        <family val="2"/>
        <scheme val="minor"/>
      </rPr>
      <t xml:space="preserve"> Lange-Bertalot                     </t>
    </r>
  </si>
  <si>
    <t xml:space="preserve">Nitzschia frustulum(Kützing)Grunow var.frustulum                     </t>
  </si>
  <si>
    <r>
      <rPr>
        <i/>
        <sz val="11"/>
        <rFont val="Calibri"/>
        <family val="2"/>
        <scheme val="minor"/>
      </rPr>
      <t>Achnanthidium crassum</t>
    </r>
    <r>
      <rPr>
        <sz val="11"/>
        <rFont val="Calibri"/>
        <family val="2"/>
        <scheme val="minor"/>
      </rPr>
      <t xml:space="preserve"> (Hustedt) Potapova &amp; Ponader                   </t>
    </r>
  </si>
  <si>
    <r>
      <rPr>
        <i/>
        <sz val="11"/>
        <rFont val="Calibri"/>
        <family val="2"/>
        <scheme val="minor"/>
      </rPr>
      <t>Achnanthidium exiguum</t>
    </r>
    <r>
      <rPr>
        <sz val="11"/>
        <rFont val="Calibri"/>
        <family val="2"/>
        <scheme val="minor"/>
      </rPr>
      <t xml:space="preserve"> (Grunow) Czarnecki                             </t>
    </r>
  </si>
  <si>
    <r>
      <rPr>
        <i/>
        <sz val="11"/>
        <rFont val="Calibri"/>
        <family val="2"/>
        <scheme val="minor"/>
      </rPr>
      <t>Amphipleura pellucida</t>
    </r>
    <r>
      <rPr>
        <sz val="11"/>
        <rFont val="Calibri"/>
        <family val="2"/>
        <scheme val="minor"/>
      </rPr>
      <t xml:space="preserve"> Kützing                                        </t>
    </r>
  </si>
  <si>
    <r>
      <rPr>
        <i/>
        <sz val="11"/>
        <rFont val="Calibri"/>
        <family val="2"/>
        <scheme val="minor"/>
      </rPr>
      <t>Amphora montana</t>
    </r>
    <r>
      <rPr>
        <sz val="11"/>
        <rFont val="Calibri"/>
        <family val="2"/>
        <scheme val="minor"/>
      </rPr>
      <t xml:space="preserve"> Krasske                                              </t>
    </r>
  </si>
  <si>
    <r>
      <rPr>
        <i/>
        <sz val="11"/>
        <rFont val="Calibri"/>
        <family val="2"/>
        <scheme val="minor"/>
      </rPr>
      <t xml:space="preserve">Amphora </t>
    </r>
    <r>
      <rPr>
        <sz val="11"/>
        <rFont val="Calibri"/>
        <family val="2"/>
        <scheme val="minor"/>
      </rPr>
      <t>sp.</t>
    </r>
  </si>
  <si>
    <r>
      <rPr>
        <i/>
        <sz val="11"/>
        <rFont val="Calibri"/>
        <family val="2"/>
        <scheme val="minor"/>
      </rPr>
      <t>Amphora veneta</t>
    </r>
    <r>
      <rPr>
        <sz val="11"/>
        <rFont val="Calibri"/>
        <family val="2"/>
        <scheme val="minor"/>
      </rPr>
      <t xml:space="preserve"> Kützing                                               </t>
    </r>
  </si>
  <si>
    <r>
      <rPr>
        <i/>
        <sz val="11"/>
        <rFont val="Calibri"/>
        <family val="2"/>
        <scheme val="minor"/>
      </rPr>
      <t>Aulacoseira ambigua</t>
    </r>
    <r>
      <rPr>
        <sz val="11"/>
        <rFont val="Calibri"/>
        <family val="2"/>
        <scheme val="minor"/>
      </rPr>
      <t xml:space="preserve"> (Grunow) Simonsen                                </t>
    </r>
  </si>
  <si>
    <r>
      <rPr>
        <i/>
        <sz val="11"/>
        <rFont val="Calibri"/>
        <family val="2"/>
        <scheme val="minor"/>
      </rPr>
      <t>Aulacoseira granulata</t>
    </r>
    <r>
      <rPr>
        <sz val="11"/>
        <rFont val="Calibri"/>
        <family val="2"/>
        <scheme val="minor"/>
      </rPr>
      <t xml:space="preserve"> (Ehrenberg) Simonsen                                </t>
    </r>
  </si>
  <si>
    <r>
      <rPr>
        <i/>
        <sz val="11"/>
        <rFont val="Calibri"/>
        <family val="2"/>
        <scheme val="minor"/>
      </rPr>
      <t>Aulacoseira granulata</t>
    </r>
    <r>
      <rPr>
        <sz val="11"/>
        <rFont val="Calibri"/>
        <family val="2"/>
        <scheme val="minor"/>
      </rPr>
      <t xml:space="preserve"> var.</t>
    </r>
    <r>
      <rPr>
        <i/>
        <sz val="11"/>
        <rFont val="Calibri"/>
        <family val="2"/>
        <scheme val="minor"/>
      </rPr>
      <t xml:space="preserve"> angustissima</t>
    </r>
    <r>
      <rPr>
        <sz val="11"/>
        <rFont val="Calibri"/>
        <family val="2"/>
        <scheme val="minor"/>
      </rPr>
      <t xml:space="preserve"> (O.Müller) Simonsen</t>
    </r>
  </si>
  <si>
    <r>
      <rPr>
        <i/>
        <sz val="11"/>
        <rFont val="Calibri"/>
        <family val="2"/>
        <scheme val="minor"/>
      </rPr>
      <t>Aulacoseira muzzanensis</t>
    </r>
    <r>
      <rPr>
        <sz val="11"/>
        <rFont val="Calibri"/>
        <family val="2"/>
        <scheme val="minor"/>
      </rPr>
      <t xml:space="preserve"> (Meister) Krammer                            </t>
    </r>
  </si>
  <si>
    <r>
      <rPr>
        <i/>
        <sz val="11"/>
        <rFont val="Calibri"/>
        <family val="2"/>
        <scheme val="minor"/>
      </rPr>
      <t>Caloneis molaris</t>
    </r>
    <r>
      <rPr>
        <sz val="11"/>
        <rFont val="Calibri"/>
        <family val="2"/>
        <scheme val="minor"/>
      </rPr>
      <t xml:space="preserve"> (Grunow) Krammer                                    </t>
    </r>
  </si>
  <si>
    <r>
      <rPr>
        <i/>
        <sz val="11"/>
        <rFont val="Calibri"/>
        <family val="2"/>
        <scheme val="minor"/>
      </rPr>
      <t>Caloneis pulchra</t>
    </r>
    <r>
      <rPr>
        <sz val="11"/>
        <rFont val="Calibri"/>
        <family val="2"/>
        <scheme val="minor"/>
      </rPr>
      <t xml:space="preserve"> Messikommer                                         </t>
    </r>
  </si>
  <si>
    <r>
      <rPr>
        <i/>
        <sz val="11"/>
        <rFont val="Calibri"/>
        <family val="2"/>
        <scheme val="minor"/>
      </rPr>
      <t xml:space="preserve">Cocconeis placentula </t>
    </r>
    <r>
      <rPr>
        <sz val="11"/>
        <rFont val="Calibri"/>
        <family val="2"/>
        <scheme val="minor"/>
      </rPr>
      <t>Ehrenberg</t>
    </r>
  </si>
  <si>
    <r>
      <rPr>
        <i/>
        <sz val="11"/>
        <rFont val="Calibri"/>
        <family val="2"/>
        <scheme val="minor"/>
      </rPr>
      <t>Craticula accomoda</t>
    </r>
    <r>
      <rPr>
        <sz val="11"/>
        <rFont val="Calibri"/>
        <family val="2"/>
        <scheme val="minor"/>
      </rPr>
      <t xml:space="preserve"> (Hustedt) D.G.Mann                                    </t>
    </r>
  </si>
  <si>
    <r>
      <rPr>
        <i/>
        <sz val="11"/>
        <rFont val="Calibri"/>
        <family val="2"/>
        <scheme val="minor"/>
      </rPr>
      <t>Craticula molestiformis</t>
    </r>
    <r>
      <rPr>
        <sz val="11"/>
        <rFont val="Calibri"/>
        <family val="2"/>
        <scheme val="minor"/>
      </rPr>
      <t xml:space="preserve"> (Hustedt) Lange-Bertalot                     </t>
    </r>
  </si>
  <si>
    <r>
      <rPr>
        <i/>
        <sz val="11"/>
        <rFont val="Calibri"/>
        <family val="2"/>
        <scheme val="minor"/>
      </rPr>
      <t>Cyclotella atomus</t>
    </r>
    <r>
      <rPr>
        <sz val="11"/>
        <rFont val="Calibri"/>
        <family val="2"/>
        <scheme val="minor"/>
      </rPr>
      <t xml:space="preserve"> Hustedt                                            </t>
    </r>
  </si>
  <si>
    <r>
      <rPr>
        <i/>
        <sz val="11"/>
        <rFont val="Calibri"/>
        <family val="2"/>
        <scheme val="minor"/>
      </rPr>
      <t>Cyclotella meduanae</t>
    </r>
    <r>
      <rPr>
        <sz val="11"/>
        <rFont val="Calibri"/>
        <family val="2"/>
        <scheme val="minor"/>
      </rPr>
      <t xml:space="preserve"> Germain                                          </t>
    </r>
  </si>
  <si>
    <r>
      <rPr>
        <i/>
        <sz val="11"/>
        <rFont val="Calibri"/>
        <family val="2"/>
        <scheme val="minor"/>
      </rPr>
      <t>Cyclotella ocellata</t>
    </r>
    <r>
      <rPr>
        <sz val="11"/>
        <rFont val="Calibri"/>
        <family val="2"/>
        <scheme val="minor"/>
      </rPr>
      <t xml:space="preserve"> Pantocsek                                        </t>
    </r>
  </si>
  <si>
    <r>
      <rPr>
        <i/>
        <sz val="11"/>
        <rFont val="Calibri"/>
        <family val="2"/>
        <scheme val="minor"/>
      </rPr>
      <t xml:space="preserve">Cyclotella </t>
    </r>
    <r>
      <rPr>
        <sz val="11"/>
        <rFont val="Calibri"/>
        <family val="2"/>
        <scheme val="minor"/>
      </rPr>
      <t>sp.</t>
    </r>
  </si>
  <si>
    <r>
      <rPr>
        <i/>
        <sz val="11"/>
        <rFont val="Calibri"/>
        <family val="2"/>
        <scheme val="minor"/>
      </rPr>
      <t>Cymatopleura solea</t>
    </r>
    <r>
      <rPr>
        <sz val="11"/>
        <rFont val="Calibri"/>
        <family val="2"/>
        <scheme val="minor"/>
      </rPr>
      <t xml:space="preserve"> var. </t>
    </r>
    <r>
      <rPr>
        <i/>
        <sz val="11"/>
        <rFont val="Calibri"/>
        <family val="2"/>
        <scheme val="minor"/>
      </rPr>
      <t>apiculata</t>
    </r>
    <r>
      <rPr>
        <sz val="11"/>
        <rFont val="Calibri"/>
        <family val="2"/>
        <scheme val="minor"/>
      </rPr>
      <t xml:space="preserve"> (W.Smith) Ralfs </t>
    </r>
  </si>
  <si>
    <r>
      <rPr>
        <i/>
        <sz val="11"/>
        <rFont val="Calibri"/>
        <family val="2"/>
        <scheme val="minor"/>
      </rPr>
      <t>Cymbella aspera</t>
    </r>
    <r>
      <rPr>
        <sz val="11"/>
        <rFont val="Calibri"/>
        <family val="2"/>
        <scheme val="minor"/>
      </rPr>
      <t xml:space="preserve"> (Ehrenberg) H.Peragallo                               </t>
    </r>
  </si>
  <si>
    <r>
      <rPr>
        <i/>
        <sz val="11"/>
        <rFont val="Calibri"/>
        <family val="2"/>
        <scheme val="minor"/>
      </rPr>
      <t xml:space="preserve">Cymbella cuspidata </t>
    </r>
    <r>
      <rPr>
        <sz val="11"/>
        <rFont val="Calibri"/>
        <family val="2"/>
        <scheme val="minor"/>
      </rPr>
      <t xml:space="preserve">Kützing                                           </t>
    </r>
  </si>
  <si>
    <r>
      <rPr>
        <i/>
        <sz val="11"/>
        <rFont val="Calibri"/>
        <family val="2"/>
        <scheme val="minor"/>
      </rPr>
      <t xml:space="preserve">Cymbella similis </t>
    </r>
    <r>
      <rPr>
        <sz val="11"/>
        <rFont val="Calibri"/>
        <family val="2"/>
        <scheme val="minor"/>
      </rPr>
      <t xml:space="preserve">Krasske                                             </t>
    </r>
  </si>
  <si>
    <r>
      <rPr>
        <i/>
        <sz val="11"/>
        <rFont val="Calibri"/>
        <family val="2"/>
        <scheme val="minor"/>
      </rPr>
      <t>Cymbella subleptoceros</t>
    </r>
    <r>
      <rPr>
        <sz val="11"/>
        <rFont val="Calibri"/>
        <family val="2"/>
        <scheme val="minor"/>
      </rPr>
      <t xml:space="preserve"> Krammer                                       </t>
    </r>
  </si>
  <si>
    <r>
      <rPr>
        <i/>
        <sz val="11"/>
        <rFont val="Calibri"/>
        <family val="2"/>
        <scheme val="minor"/>
      </rPr>
      <t xml:space="preserve">Cymbella tropica </t>
    </r>
    <r>
      <rPr>
        <sz val="11"/>
        <rFont val="Calibri"/>
        <family val="2"/>
        <scheme val="minor"/>
      </rPr>
      <t xml:space="preserve">Krammer             </t>
    </r>
  </si>
  <si>
    <r>
      <rPr>
        <i/>
        <sz val="11"/>
        <rFont val="Calibri"/>
        <family val="2"/>
        <scheme val="minor"/>
      </rPr>
      <t xml:space="preserve">Cymbella tumida </t>
    </r>
    <r>
      <rPr>
        <sz val="11"/>
        <rFont val="Calibri"/>
        <family val="2"/>
        <scheme val="minor"/>
      </rPr>
      <t xml:space="preserve">(Brèbisson)Van Heurck                                </t>
    </r>
  </si>
  <si>
    <r>
      <rPr>
        <i/>
        <sz val="11"/>
        <rFont val="Calibri"/>
        <family val="2"/>
        <scheme val="minor"/>
      </rPr>
      <t>Cymbella turgidula</t>
    </r>
    <r>
      <rPr>
        <sz val="11"/>
        <rFont val="Calibri"/>
        <family val="2"/>
        <scheme val="minor"/>
      </rPr>
      <t xml:space="preserve"> Grunow  </t>
    </r>
  </si>
  <si>
    <r>
      <rPr>
        <i/>
        <sz val="11"/>
        <rFont val="Calibri"/>
        <family val="2"/>
        <scheme val="minor"/>
      </rPr>
      <t>Cymbopleura amphicephala</t>
    </r>
    <r>
      <rPr>
        <sz val="11"/>
        <rFont val="Calibri"/>
        <family val="2"/>
        <scheme val="minor"/>
      </rPr>
      <t xml:space="preserve"> Krammer                                     </t>
    </r>
  </si>
  <si>
    <r>
      <rPr>
        <i/>
        <sz val="11"/>
        <rFont val="Calibri"/>
        <family val="2"/>
        <scheme val="minor"/>
      </rPr>
      <t>Cymbopleura austriaca</t>
    </r>
    <r>
      <rPr>
        <sz val="11"/>
        <rFont val="Calibri"/>
        <family val="2"/>
        <scheme val="minor"/>
      </rPr>
      <t xml:space="preserve"> (Grunow) Krammer                               </t>
    </r>
  </si>
  <si>
    <r>
      <rPr>
        <i/>
        <sz val="11"/>
        <rFont val="Calibri"/>
        <family val="2"/>
        <scheme val="minor"/>
      </rPr>
      <t xml:space="preserve">Denticula kuetzingii </t>
    </r>
    <r>
      <rPr>
        <sz val="11"/>
        <rFont val="Calibri"/>
        <family val="2"/>
        <scheme val="minor"/>
      </rPr>
      <t xml:space="preserve">Grunow </t>
    </r>
  </si>
  <si>
    <r>
      <rPr>
        <i/>
        <sz val="11"/>
        <rFont val="Calibri"/>
        <family val="2"/>
        <scheme val="minor"/>
      </rPr>
      <t xml:space="preserve">Diadesmis confervacea </t>
    </r>
    <r>
      <rPr>
        <sz val="11"/>
        <rFont val="Calibri"/>
        <family val="2"/>
        <scheme val="minor"/>
      </rPr>
      <t xml:space="preserve">Kützing        </t>
    </r>
  </si>
  <si>
    <r>
      <rPr>
        <i/>
        <sz val="11"/>
        <rFont val="Calibri"/>
        <family val="2"/>
        <scheme val="minor"/>
      </rPr>
      <t xml:space="preserve">Diploneis </t>
    </r>
    <r>
      <rPr>
        <sz val="11"/>
        <rFont val="Calibri"/>
        <family val="2"/>
        <scheme val="minor"/>
      </rPr>
      <t>sp.</t>
    </r>
  </si>
  <si>
    <r>
      <rPr>
        <i/>
        <sz val="11"/>
        <rFont val="Calibri"/>
        <family val="2"/>
        <scheme val="minor"/>
      </rPr>
      <t xml:space="preserve">Discostella pseudostelligera </t>
    </r>
    <r>
      <rPr>
        <sz val="11"/>
        <rFont val="Calibri"/>
        <family val="2"/>
        <scheme val="minor"/>
      </rPr>
      <t xml:space="preserve">(Hustedt) Houk &amp; Klee                  </t>
    </r>
  </si>
  <si>
    <r>
      <rPr>
        <i/>
        <sz val="11"/>
        <rFont val="Calibri"/>
        <family val="2"/>
        <scheme val="minor"/>
      </rPr>
      <t xml:space="preserve">Encyonema caespitosum </t>
    </r>
    <r>
      <rPr>
        <sz val="11"/>
        <rFont val="Calibri"/>
        <family val="2"/>
        <scheme val="minor"/>
      </rPr>
      <t xml:space="preserve">Kützing                                        </t>
    </r>
  </si>
  <si>
    <r>
      <rPr>
        <i/>
        <sz val="11"/>
        <rFont val="Calibri"/>
        <family val="2"/>
        <scheme val="minor"/>
      </rPr>
      <t>Encyonema minutum</t>
    </r>
    <r>
      <rPr>
        <sz val="11"/>
        <rFont val="Calibri"/>
        <family val="2"/>
        <scheme val="minor"/>
      </rPr>
      <t xml:space="preserve"> (Hilse) D.G. Mann                         </t>
    </r>
  </si>
  <si>
    <r>
      <rPr>
        <i/>
        <sz val="11"/>
        <rFont val="Calibri"/>
        <family val="2"/>
        <scheme val="minor"/>
      </rPr>
      <t xml:space="preserve">Encyonema silesiacum </t>
    </r>
    <r>
      <rPr>
        <sz val="11"/>
        <rFont val="Calibri"/>
        <family val="2"/>
        <scheme val="minor"/>
      </rPr>
      <t xml:space="preserve">(Bleisch) D.G. Mann                    </t>
    </r>
  </si>
  <si>
    <r>
      <rPr>
        <i/>
        <sz val="11"/>
        <rFont val="Calibri"/>
        <family val="2"/>
        <scheme val="minor"/>
      </rPr>
      <t>Encyonema</t>
    </r>
    <r>
      <rPr>
        <sz val="11"/>
        <rFont val="Calibri"/>
        <family val="2"/>
        <scheme val="minor"/>
      </rPr>
      <t xml:space="preserve"> sp.</t>
    </r>
  </si>
  <si>
    <r>
      <rPr>
        <i/>
        <sz val="11"/>
        <rFont val="Calibri"/>
        <family val="2"/>
        <scheme val="minor"/>
      </rPr>
      <t xml:space="preserve">Encyonema ventricosum </t>
    </r>
    <r>
      <rPr>
        <sz val="11"/>
        <rFont val="Calibri"/>
        <family val="2"/>
        <scheme val="minor"/>
      </rPr>
      <t xml:space="preserve">(Agardh) Grunow                                </t>
    </r>
  </si>
  <si>
    <r>
      <rPr>
        <i/>
        <sz val="11"/>
        <rFont val="Calibri"/>
        <family val="2"/>
        <scheme val="minor"/>
      </rPr>
      <t>Encyonopsis subminuta</t>
    </r>
    <r>
      <rPr>
        <sz val="11"/>
        <rFont val="Calibri"/>
        <family val="2"/>
        <scheme val="minor"/>
      </rPr>
      <t xml:space="preserve"> Krammer &amp; Reichardt                            </t>
    </r>
  </si>
  <si>
    <r>
      <rPr>
        <i/>
        <sz val="11"/>
        <rFont val="Calibri"/>
        <family val="2"/>
        <scheme val="minor"/>
      </rPr>
      <t xml:space="preserve">Eolimna archibaldii </t>
    </r>
    <r>
      <rPr>
        <sz val="11"/>
        <rFont val="Calibri"/>
        <family val="2"/>
        <scheme val="minor"/>
      </rPr>
      <t>J.C.Taylor &amp; Lange-Bertalot</t>
    </r>
  </si>
  <si>
    <r>
      <rPr>
        <i/>
        <sz val="11"/>
        <rFont val="Calibri"/>
        <family val="2"/>
        <scheme val="minor"/>
      </rPr>
      <t xml:space="preserve">Eolimna comperei </t>
    </r>
    <r>
      <rPr>
        <sz val="11"/>
        <rFont val="Calibri"/>
        <family val="2"/>
        <scheme val="minor"/>
      </rPr>
      <t xml:space="preserve">Ector, Coste et Iserentant                          </t>
    </r>
  </si>
  <si>
    <r>
      <rPr>
        <i/>
        <sz val="11"/>
        <rFont val="Calibri"/>
        <family val="2"/>
        <scheme val="minor"/>
      </rPr>
      <t xml:space="preserve">Eolimna subminuscula </t>
    </r>
    <r>
      <rPr>
        <sz val="11"/>
        <rFont val="Calibri"/>
        <family val="2"/>
        <scheme val="minor"/>
      </rPr>
      <t xml:space="preserve">(Manguin) Moser Lange-Bertalot &amp; Me,tzeltin      </t>
    </r>
  </si>
  <si>
    <r>
      <rPr>
        <i/>
        <sz val="11"/>
        <rFont val="Calibri"/>
        <family val="2"/>
        <scheme val="minor"/>
      </rPr>
      <t>Epithemia sorex</t>
    </r>
    <r>
      <rPr>
        <sz val="11"/>
        <rFont val="Calibri"/>
        <family val="2"/>
        <scheme val="minor"/>
      </rPr>
      <t xml:space="preserve"> Kützing                                              </t>
    </r>
  </si>
  <si>
    <r>
      <rPr>
        <i/>
        <sz val="11"/>
        <rFont val="Calibri"/>
        <family val="2"/>
        <scheme val="minor"/>
      </rPr>
      <t>Fallacia subhamulata</t>
    </r>
    <r>
      <rPr>
        <sz val="11"/>
        <rFont val="Calibri"/>
        <family val="2"/>
        <scheme val="minor"/>
      </rPr>
      <t xml:space="preserve"> (Grunow) D.G. Mann                 </t>
    </r>
  </si>
  <si>
    <r>
      <rPr>
        <i/>
        <sz val="11"/>
        <rFont val="Calibri"/>
        <family val="2"/>
        <scheme val="minor"/>
      </rPr>
      <t>Fragilaria biceps</t>
    </r>
    <r>
      <rPr>
        <sz val="11"/>
        <rFont val="Calibri"/>
        <family val="2"/>
        <scheme val="minor"/>
      </rPr>
      <t xml:space="preserve"> (Kützing) Lange-Bertalot                           </t>
    </r>
  </si>
  <si>
    <r>
      <rPr>
        <i/>
        <sz val="11"/>
        <rFont val="Calibri"/>
        <family val="2"/>
        <scheme val="minor"/>
      </rPr>
      <t xml:space="preserve">Fragilaria capucina </t>
    </r>
    <r>
      <rPr>
        <sz val="11"/>
        <rFont val="Calibri"/>
        <family val="2"/>
        <scheme val="minor"/>
      </rPr>
      <t xml:space="preserve">var. </t>
    </r>
    <r>
      <rPr>
        <i/>
        <sz val="11"/>
        <rFont val="Calibri"/>
        <family val="2"/>
        <scheme val="minor"/>
      </rPr>
      <t>vaucheriae</t>
    </r>
    <r>
      <rPr>
        <sz val="11"/>
        <rFont val="Calibri"/>
        <family val="2"/>
        <scheme val="minor"/>
      </rPr>
      <t xml:space="preserve"> (Kützing) Lange-Bertalot</t>
    </r>
  </si>
  <si>
    <r>
      <rPr>
        <i/>
        <sz val="11"/>
        <rFont val="Calibri"/>
        <family val="2"/>
        <scheme val="minor"/>
      </rPr>
      <t xml:space="preserve">Fragilaria nanana </t>
    </r>
    <r>
      <rPr>
        <sz val="11"/>
        <rFont val="Calibri"/>
        <family val="2"/>
        <scheme val="minor"/>
      </rPr>
      <t xml:space="preserve">Lange-Bertalot                                     </t>
    </r>
  </si>
  <si>
    <r>
      <rPr>
        <i/>
        <sz val="11"/>
        <rFont val="Calibri"/>
        <family val="2"/>
        <scheme val="minor"/>
      </rPr>
      <t xml:space="preserve">Fragilaria rumpens </t>
    </r>
    <r>
      <rPr>
        <sz val="11"/>
        <rFont val="Calibri"/>
        <family val="2"/>
        <scheme val="minor"/>
      </rPr>
      <t xml:space="preserve">(Kützing) G.W.F.Carlson                             </t>
    </r>
  </si>
  <si>
    <r>
      <rPr>
        <i/>
        <sz val="11"/>
        <rFont val="Calibri"/>
        <family val="2"/>
        <scheme val="minor"/>
      </rPr>
      <t xml:space="preserve">Fragilaria tenera </t>
    </r>
    <r>
      <rPr>
        <sz val="11"/>
        <rFont val="Calibri"/>
        <family val="2"/>
        <scheme val="minor"/>
      </rPr>
      <t xml:space="preserve">(W.Smith) Lange-Bertalot                           </t>
    </r>
  </si>
  <si>
    <r>
      <rPr>
        <i/>
        <sz val="11"/>
        <rFont val="Calibri"/>
        <family val="2"/>
        <scheme val="minor"/>
      </rPr>
      <t xml:space="preserve">Fragilaria ulna </t>
    </r>
    <r>
      <rPr>
        <sz val="11"/>
        <rFont val="Calibri"/>
        <family val="2"/>
        <scheme val="minor"/>
      </rPr>
      <t xml:space="preserve">var. </t>
    </r>
    <r>
      <rPr>
        <i/>
        <sz val="11"/>
        <rFont val="Calibri"/>
        <family val="2"/>
        <scheme val="minor"/>
      </rPr>
      <t>acus</t>
    </r>
    <r>
      <rPr>
        <sz val="11"/>
        <rFont val="Calibri"/>
        <family val="2"/>
        <scheme val="minor"/>
      </rPr>
      <t xml:space="preserve"> (Kützing) Lange-Bertalot</t>
    </r>
  </si>
  <si>
    <r>
      <rPr>
        <i/>
        <sz val="11"/>
        <rFont val="Calibri"/>
        <family val="2"/>
        <scheme val="minor"/>
      </rPr>
      <t>Frustulia vulgaris</t>
    </r>
    <r>
      <rPr>
        <sz val="11"/>
        <rFont val="Calibri"/>
        <family val="2"/>
        <scheme val="minor"/>
      </rPr>
      <t xml:space="preserve"> (Thwaites) De Toni                                </t>
    </r>
  </si>
  <si>
    <r>
      <rPr>
        <i/>
        <sz val="11"/>
        <rFont val="Calibri"/>
        <family val="2"/>
        <scheme val="minor"/>
      </rPr>
      <t>Geissleria decussis</t>
    </r>
    <r>
      <rPr>
        <sz val="11"/>
        <rFont val="Calibri"/>
        <family val="2"/>
        <scheme val="minor"/>
      </rPr>
      <t xml:space="preserve"> (Oestrup) Lange-Bertalot &amp; Metzeltin               </t>
    </r>
  </si>
  <si>
    <r>
      <rPr>
        <i/>
        <sz val="11"/>
        <rFont val="Calibri"/>
        <family val="2"/>
        <scheme val="minor"/>
      </rPr>
      <t>Geissleria</t>
    </r>
    <r>
      <rPr>
        <sz val="11"/>
        <rFont val="Calibri"/>
        <family val="2"/>
        <scheme val="minor"/>
      </rPr>
      <t xml:space="preserve"> sp.</t>
    </r>
  </si>
  <si>
    <r>
      <rPr>
        <i/>
        <sz val="11"/>
        <rFont val="Calibri"/>
        <family val="2"/>
        <scheme val="minor"/>
      </rPr>
      <t>Gomphonema acuminatum</t>
    </r>
    <r>
      <rPr>
        <sz val="11"/>
        <rFont val="Calibri"/>
        <family val="2"/>
        <scheme val="minor"/>
      </rPr>
      <t xml:space="preserve"> Ehrenberg                                      </t>
    </r>
  </si>
  <si>
    <r>
      <rPr>
        <i/>
        <sz val="11"/>
        <rFont val="Calibri"/>
        <family val="2"/>
        <scheme val="minor"/>
      </rPr>
      <t xml:space="preserve">Gomphonema gracile </t>
    </r>
    <r>
      <rPr>
        <sz val="11"/>
        <rFont val="Calibri"/>
        <family val="2"/>
        <scheme val="minor"/>
      </rPr>
      <t xml:space="preserve">Ehrenberg                                         </t>
    </r>
  </si>
  <si>
    <r>
      <rPr>
        <i/>
        <sz val="11"/>
        <rFont val="Calibri"/>
        <family val="2"/>
        <scheme val="minor"/>
      </rPr>
      <t xml:space="preserve">Gomphonema lagerheimii </t>
    </r>
    <r>
      <rPr>
        <sz val="11"/>
        <rFont val="Calibri"/>
        <family val="2"/>
        <scheme val="minor"/>
      </rPr>
      <t xml:space="preserve">A.Cleve                                       </t>
    </r>
  </si>
  <si>
    <r>
      <rPr>
        <i/>
        <sz val="11"/>
        <rFont val="Calibri"/>
        <family val="2"/>
        <scheme val="minor"/>
      </rPr>
      <t>Gomphonema pseudoaugur</t>
    </r>
    <r>
      <rPr>
        <sz val="11"/>
        <rFont val="Calibri"/>
        <family val="2"/>
        <scheme val="minor"/>
      </rPr>
      <t xml:space="preserve"> Lange-Bertalot                                </t>
    </r>
  </si>
  <si>
    <r>
      <rPr>
        <i/>
        <sz val="11"/>
        <rFont val="Calibri"/>
        <family val="2"/>
        <scheme val="minor"/>
      </rPr>
      <t>Gomphonema pumilum</t>
    </r>
    <r>
      <rPr>
        <sz val="11"/>
        <rFont val="Calibri"/>
        <family val="2"/>
        <scheme val="minor"/>
      </rPr>
      <t xml:space="preserve"> (Grunow) Reichardt &amp; Lange-Bertalot               </t>
    </r>
  </si>
  <si>
    <r>
      <rPr>
        <i/>
        <sz val="11"/>
        <rFont val="Calibri"/>
        <family val="2"/>
        <scheme val="minor"/>
      </rPr>
      <t>Gomphonema</t>
    </r>
    <r>
      <rPr>
        <sz val="11"/>
        <rFont val="Calibri"/>
        <family val="2"/>
        <scheme val="minor"/>
      </rPr>
      <t xml:space="preserve"> sp.</t>
    </r>
  </si>
  <si>
    <r>
      <rPr>
        <i/>
        <sz val="11"/>
        <rFont val="Calibri"/>
        <family val="2"/>
        <scheme val="minor"/>
      </rPr>
      <t xml:space="preserve">Gyrosigma attenuatum </t>
    </r>
    <r>
      <rPr>
        <sz val="11"/>
        <rFont val="Calibri"/>
        <family val="2"/>
        <scheme val="minor"/>
      </rPr>
      <t xml:space="preserve">(Kützing) Rabenhorst                            </t>
    </r>
  </si>
  <si>
    <r>
      <rPr>
        <i/>
        <sz val="11"/>
        <rFont val="Calibri"/>
        <family val="2"/>
        <scheme val="minor"/>
      </rPr>
      <t>Gyrosigma scalproides</t>
    </r>
    <r>
      <rPr>
        <sz val="11"/>
        <rFont val="Calibri"/>
        <family val="2"/>
        <scheme val="minor"/>
      </rPr>
      <t xml:space="preserve"> (Rabenhorst)Cleve                              </t>
    </r>
  </si>
  <si>
    <r>
      <rPr>
        <i/>
        <sz val="11"/>
        <rFont val="Calibri"/>
        <family val="2"/>
        <scheme val="minor"/>
      </rPr>
      <t xml:space="preserve">Gyrosigma </t>
    </r>
    <r>
      <rPr>
        <sz val="11"/>
        <rFont val="Calibri"/>
        <family val="2"/>
        <scheme val="minor"/>
      </rPr>
      <t>sp.</t>
    </r>
  </si>
  <si>
    <r>
      <rPr>
        <i/>
        <sz val="11"/>
        <rFont val="Calibri"/>
        <family val="2"/>
        <scheme val="minor"/>
      </rPr>
      <t xml:space="preserve">Hantzschia amphioxys </t>
    </r>
    <r>
      <rPr>
        <sz val="11"/>
        <rFont val="Calibri"/>
        <family val="2"/>
        <scheme val="minor"/>
      </rPr>
      <t xml:space="preserve">(Ehrenberg) Grunow       </t>
    </r>
  </si>
  <si>
    <r>
      <rPr>
        <i/>
        <sz val="11"/>
        <rFont val="Calibri"/>
        <family val="2"/>
        <scheme val="minor"/>
      </rPr>
      <t xml:space="preserve">Hippodonta capitata </t>
    </r>
    <r>
      <rPr>
        <sz val="11"/>
        <rFont val="Calibri"/>
        <family val="2"/>
        <scheme val="minor"/>
      </rPr>
      <t xml:space="preserve">(Ehrenberg) Lange-Bertalot, Metzeltin &amp; Witkowski           </t>
    </r>
  </si>
  <si>
    <r>
      <rPr>
        <i/>
        <sz val="11"/>
        <rFont val="Calibri"/>
        <family val="2"/>
        <scheme val="minor"/>
      </rPr>
      <t xml:space="preserve">Lemnicola hungarica </t>
    </r>
    <r>
      <rPr>
        <sz val="11"/>
        <rFont val="Calibri"/>
        <family val="2"/>
        <scheme val="minor"/>
      </rPr>
      <t xml:space="preserve">(Grunow) Round &amp; Basson                          </t>
    </r>
  </si>
  <si>
    <r>
      <rPr>
        <i/>
        <sz val="11"/>
        <rFont val="Calibri"/>
        <family val="2"/>
        <scheme val="minor"/>
      </rPr>
      <t xml:space="preserve">Mastogloia smithii </t>
    </r>
    <r>
      <rPr>
        <sz val="11"/>
        <rFont val="Calibri"/>
        <family val="2"/>
        <scheme val="minor"/>
      </rPr>
      <t xml:space="preserve">Thwaites                                          </t>
    </r>
  </si>
  <si>
    <r>
      <rPr>
        <i/>
        <sz val="11"/>
        <rFont val="Calibri"/>
        <family val="2"/>
        <scheme val="minor"/>
      </rPr>
      <t>Navicula amphiceropsis</t>
    </r>
    <r>
      <rPr>
        <sz val="11"/>
        <rFont val="Calibri"/>
        <family val="2"/>
        <scheme val="minor"/>
      </rPr>
      <t xml:space="preserve"> Lange-Bertalot &amp; Rumrich                      </t>
    </r>
  </si>
  <si>
    <r>
      <rPr>
        <i/>
        <sz val="11"/>
        <rFont val="Calibri"/>
        <family val="2"/>
        <scheme val="minor"/>
      </rPr>
      <t xml:space="preserve">Navicula arvensis </t>
    </r>
    <r>
      <rPr>
        <sz val="11"/>
        <rFont val="Calibri"/>
        <family val="2"/>
        <scheme val="minor"/>
      </rPr>
      <t xml:space="preserve">Hustedt                                            </t>
    </r>
  </si>
  <si>
    <r>
      <rPr>
        <i/>
        <sz val="11"/>
        <rFont val="Calibri"/>
        <family val="2"/>
        <scheme val="minor"/>
      </rPr>
      <t xml:space="preserve">Navicula arvensis </t>
    </r>
    <r>
      <rPr>
        <sz val="11"/>
        <rFont val="Calibri"/>
        <family val="2"/>
        <scheme val="minor"/>
      </rPr>
      <t xml:space="preserve">var. </t>
    </r>
    <r>
      <rPr>
        <i/>
        <sz val="11"/>
        <rFont val="Calibri"/>
        <family val="2"/>
        <scheme val="minor"/>
      </rPr>
      <t xml:space="preserve">maior </t>
    </r>
    <r>
      <rPr>
        <sz val="11"/>
        <rFont val="Calibri"/>
        <family val="2"/>
        <scheme val="minor"/>
      </rPr>
      <t xml:space="preserve">Lange-Bertalot                   </t>
    </r>
  </si>
  <si>
    <r>
      <rPr>
        <i/>
        <sz val="11"/>
        <rFont val="Calibri"/>
        <family val="2"/>
        <scheme val="minor"/>
      </rPr>
      <t>Navicula atomus</t>
    </r>
    <r>
      <rPr>
        <sz val="11"/>
        <rFont val="Calibri"/>
        <family val="2"/>
        <scheme val="minor"/>
      </rPr>
      <t xml:space="preserve"> var. </t>
    </r>
    <r>
      <rPr>
        <i/>
        <sz val="11"/>
        <rFont val="Calibri"/>
        <family val="2"/>
        <scheme val="minor"/>
      </rPr>
      <t>permitis</t>
    </r>
    <r>
      <rPr>
        <sz val="11"/>
        <rFont val="Calibri"/>
        <family val="2"/>
        <scheme val="minor"/>
      </rPr>
      <t xml:space="preserve"> (Hustedt) Lange-Bertalot </t>
    </r>
  </si>
  <si>
    <r>
      <rPr>
        <i/>
        <sz val="11"/>
        <rFont val="Calibri"/>
        <family val="2"/>
        <scheme val="minor"/>
      </rPr>
      <t xml:space="preserve">Navicula cataracta-rheni </t>
    </r>
    <r>
      <rPr>
        <sz val="11"/>
        <rFont val="Calibri"/>
        <family val="2"/>
        <scheme val="minor"/>
      </rPr>
      <t xml:space="preserve">Lange-Bertalot                              </t>
    </r>
  </si>
  <si>
    <r>
      <rPr>
        <i/>
        <sz val="11"/>
        <rFont val="Calibri"/>
        <family val="2"/>
        <scheme val="minor"/>
      </rPr>
      <t>Navicula cincta</t>
    </r>
    <r>
      <rPr>
        <sz val="11"/>
        <rFont val="Calibri"/>
        <family val="2"/>
        <scheme val="minor"/>
      </rPr>
      <t xml:space="preserve"> (Ehrenberg) Ralfs                           </t>
    </r>
  </si>
  <si>
    <r>
      <rPr>
        <i/>
        <sz val="11"/>
        <rFont val="Calibri"/>
        <family val="2"/>
        <scheme val="minor"/>
      </rPr>
      <t>Navicula cryptocephala</t>
    </r>
    <r>
      <rPr>
        <sz val="11"/>
        <rFont val="Calibri"/>
        <family val="2"/>
        <scheme val="minor"/>
      </rPr>
      <t xml:space="preserve"> Kützing                                       </t>
    </r>
  </si>
  <si>
    <r>
      <rPr>
        <i/>
        <sz val="11"/>
        <rFont val="Calibri"/>
        <family val="2"/>
        <scheme val="minor"/>
      </rPr>
      <t xml:space="preserve">Navicula cryptotenella </t>
    </r>
    <r>
      <rPr>
        <sz val="11"/>
        <rFont val="Calibri"/>
        <family val="2"/>
        <scheme val="minor"/>
      </rPr>
      <t xml:space="preserve">Lange-Bertalot                                </t>
    </r>
  </si>
  <si>
    <r>
      <rPr>
        <i/>
        <sz val="11"/>
        <rFont val="Calibri"/>
        <family val="2"/>
        <scheme val="minor"/>
      </rPr>
      <t>Navicula erifuga</t>
    </r>
    <r>
      <rPr>
        <sz val="11"/>
        <rFont val="Calibri"/>
        <family val="2"/>
        <scheme val="minor"/>
      </rPr>
      <t xml:space="preserve"> Lange-Bertalot                                      </t>
    </r>
  </si>
  <si>
    <r>
      <rPr>
        <i/>
        <sz val="11"/>
        <rFont val="Calibri"/>
        <family val="2"/>
        <scheme val="minor"/>
      </rPr>
      <t>Navicula germainii</t>
    </r>
    <r>
      <rPr>
        <sz val="11"/>
        <rFont val="Calibri"/>
        <family val="2"/>
        <scheme val="minor"/>
      </rPr>
      <t xml:space="preserve"> Wallace                                           </t>
    </r>
  </si>
  <si>
    <r>
      <rPr>
        <i/>
        <sz val="11"/>
        <rFont val="Calibri"/>
        <family val="2"/>
        <scheme val="minor"/>
      </rPr>
      <t xml:space="preserve">Navicula gregaria </t>
    </r>
    <r>
      <rPr>
        <sz val="11"/>
        <rFont val="Calibri"/>
        <family val="2"/>
        <scheme val="minor"/>
      </rPr>
      <t xml:space="preserve">Donkin                                             </t>
    </r>
  </si>
  <si>
    <r>
      <rPr>
        <i/>
        <sz val="11"/>
        <rFont val="Calibri"/>
        <family val="2"/>
        <scheme val="minor"/>
      </rPr>
      <t xml:space="preserve">Navicula kotschyi </t>
    </r>
    <r>
      <rPr>
        <sz val="11"/>
        <rFont val="Calibri"/>
        <family val="2"/>
        <scheme val="minor"/>
      </rPr>
      <t xml:space="preserve">Grunow                                             </t>
    </r>
  </si>
  <si>
    <r>
      <rPr>
        <i/>
        <sz val="11"/>
        <rFont val="Calibri"/>
        <family val="2"/>
        <scheme val="minor"/>
      </rPr>
      <t xml:space="preserve">Navicula libonensis </t>
    </r>
    <r>
      <rPr>
        <sz val="11"/>
        <rFont val="Calibri"/>
        <family val="2"/>
        <scheme val="minor"/>
      </rPr>
      <t xml:space="preserve">Schoeman                                         </t>
    </r>
  </si>
  <si>
    <r>
      <rPr>
        <i/>
        <sz val="11"/>
        <rFont val="Calibri"/>
        <family val="2"/>
        <scheme val="minor"/>
      </rPr>
      <t xml:space="preserve">Navicula notha </t>
    </r>
    <r>
      <rPr>
        <sz val="11"/>
        <rFont val="Calibri"/>
        <family val="2"/>
        <scheme val="minor"/>
      </rPr>
      <t xml:space="preserve">Wallace                                               </t>
    </r>
  </si>
  <si>
    <r>
      <rPr>
        <i/>
        <sz val="11"/>
        <rFont val="Calibri"/>
        <family val="2"/>
        <scheme val="minor"/>
      </rPr>
      <t xml:space="preserve">Navicula reichardtiana </t>
    </r>
    <r>
      <rPr>
        <sz val="11"/>
        <rFont val="Calibri"/>
        <family val="2"/>
        <scheme val="minor"/>
      </rPr>
      <t xml:space="preserve">Lange-Bertalot       </t>
    </r>
  </si>
  <si>
    <r>
      <rPr>
        <i/>
        <sz val="11"/>
        <rFont val="Calibri"/>
        <family val="2"/>
        <scheme val="minor"/>
      </rPr>
      <t>Navicula riediana</t>
    </r>
    <r>
      <rPr>
        <sz val="11"/>
        <rFont val="Calibri"/>
        <family val="2"/>
        <scheme val="minor"/>
      </rPr>
      <t xml:space="preserve"> Lange-Bertalot &amp; Rumrich                           </t>
    </r>
  </si>
  <si>
    <r>
      <rPr>
        <i/>
        <sz val="11"/>
        <rFont val="Calibri"/>
        <family val="2"/>
        <scheme val="minor"/>
      </rPr>
      <t>Navicula rostellata</t>
    </r>
    <r>
      <rPr>
        <sz val="11"/>
        <rFont val="Calibri"/>
        <family val="2"/>
        <scheme val="minor"/>
      </rPr>
      <t xml:space="preserve"> Kützing                                          </t>
    </r>
  </si>
  <si>
    <r>
      <rPr>
        <i/>
        <sz val="11"/>
        <rFont val="Calibri"/>
        <family val="2"/>
        <scheme val="minor"/>
      </rPr>
      <t xml:space="preserve">Navicula schroeteri </t>
    </r>
    <r>
      <rPr>
        <sz val="11"/>
        <rFont val="Calibri"/>
        <family val="2"/>
        <scheme val="minor"/>
      </rPr>
      <t xml:space="preserve">Meister                  </t>
    </r>
  </si>
  <si>
    <r>
      <rPr>
        <i/>
        <sz val="11"/>
        <rFont val="Calibri"/>
        <family val="2"/>
        <scheme val="minor"/>
      </rPr>
      <t>Navicula</t>
    </r>
    <r>
      <rPr>
        <sz val="11"/>
        <rFont val="Calibri"/>
        <family val="2"/>
        <scheme val="minor"/>
      </rPr>
      <t xml:space="preserve"> small species                                               </t>
    </r>
  </si>
  <si>
    <r>
      <rPr>
        <i/>
        <sz val="11"/>
        <rFont val="Calibri"/>
        <family val="2"/>
        <scheme val="minor"/>
      </rPr>
      <t xml:space="preserve">Navicula </t>
    </r>
    <r>
      <rPr>
        <sz val="11"/>
        <rFont val="Calibri"/>
        <family val="2"/>
        <scheme val="minor"/>
      </rPr>
      <t>sp.</t>
    </r>
  </si>
  <si>
    <r>
      <rPr>
        <i/>
        <sz val="11"/>
        <rFont val="Calibri"/>
        <family val="2"/>
        <scheme val="minor"/>
      </rPr>
      <t xml:space="preserve">Navicula subrhynchocephala </t>
    </r>
    <r>
      <rPr>
        <sz val="11"/>
        <rFont val="Calibri"/>
        <family val="2"/>
        <scheme val="minor"/>
      </rPr>
      <t xml:space="preserve">Hustedt                                   </t>
    </r>
  </si>
  <si>
    <r>
      <rPr>
        <i/>
        <sz val="11"/>
        <rFont val="Calibri"/>
        <family val="2"/>
        <scheme val="minor"/>
      </rPr>
      <t>Navicula tenelloides</t>
    </r>
    <r>
      <rPr>
        <sz val="11"/>
        <rFont val="Calibri"/>
        <family val="2"/>
        <scheme val="minor"/>
      </rPr>
      <t xml:space="preserve"> Hustedt                                         </t>
    </r>
  </si>
  <si>
    <r>
      <rPr>
        <i/>
        <sz val="11"/>
        <rFont val="Calibri"/>
        <family val="2"/>
        <scheme val="minor"/>
      </rPr>
      <t xml:space="preserve">Navicula tripunctata </t>
    </r>
    <r>
      <rPr>
        <sz val="11"/>
        <rFont val="Calibri"/>
        <family val="2"/>
        <scheme val="minor"/>
      </rPr>
      <t xml:space="preserve">(O.F.Müller) Bory                               </t>
    </r>
  </si>
  <si>
    <r>
      <rPr>
        <i/>
        <sz val="11"/>
        <rFont val="Calibri"/>
        <family val="2"/>
        <scheme val="minor"/>
      </rPr>
      <t>Navicula trivialis</t>
    </r>
    <r>
      <rPr>
        <sz val="11"/>
        <rFont val="Calibri"/>
        <family val="2"/>
        <scheme val="minor"/>
      </rPr>
      <t xml:space="preserve"> Lange-Bertalot        </t>
    </r>
  </si>
  <si>
    <r>
      <rPr>
        <i/>
        <sz val="11"/>
        <rFont val="Calibri"/>
        <family val="2"/>
        <scheme val="minor"/>
      </rPr>
      <t xml:space="preserve">Navicula vandamii </t>
    </r>
    <r>
      <rPr>
        <sz val="11"/>
        <rFont val="Calibri"/>
        <family val="2"/>
        <scheme val="minor"/>
      </rPr>
      <t xml:space="preserve">Schoeman &amp; Archibald          </t>
    </r>
  </si>
  <si>
    <r>
      <rPr>
        <i/>
        <sz val="11"/>
        <rFont val="Calibri"/>
        <family val="2"/>
        <scheme val="minor"/>
      </rPr>
      <t>Navicula vilaplanii</t>
    </r>
    <r>
      <rPr>
        <sz val="11"/>
        <rFont val="Calibri"/>
        <family val="2"/>
        <scheme val="minor"/>
      </rPr>
      <t xml:space="preserve"> (Lange-Bertalot &amp; Sabater) Lange-Bertalot &amp; Sabater  </t>
    </r>
  </si>
  <si>
    <r>
      <rPr>
        <i/>
        <sz val="11"/>
        <rFont val="Calibri"/>
        <family val="2"/>
        <scheme val="minor"/>
      </rPr>
      <t>Navicula viridula</t>
    </r>
    <r>
      <rPr>
        <sz val="11"/>
        <rFont val="Calibri"/>
        <family val="2"/>
        <scheme val="minor"/>
      </rPr>
      <t xml:space="preserve"> (Kützing) Ehrenberg                                </t>
    </r>
  </si>
  <si>
    <r>
      <rPr>
        <i/>
        <sz val="11"/>
        <rFont val="Calibri"/>
        <family val="2"/>
        <scheme val="minor"/>
      </rPr>
      <t xml:space="preserve">Navicula zanoni </t>
    </r>
    <r>
      <rPr>
        <sz val="11"/>
        <rFont val="Calibri"/>
        <family val="2"/>
        <scheme val="minor"/>
      </rPr>
      <t xml:space="preserve">Hustedt                                              </t>
    </r>
  </si>
  <si>
    <r>
      <rPr>
        <i/>
        <sz val="11"/>
        <rFont val="Calibri"/>
        <family val="2"/>
        <scheme val="minor"/>
      </rPr>
      <t>Nitzschia acicularis</t>
    </r>
    <r>
      <rPr>
        <sz val="11"/>
        <rFont val="Calibri"/>
        <family val="2"/>
        <scheme val="minor"/>
      </rPr>
      <t xml:space="preserve"> (Kützing) W.M.Smith                              </t>
    </r>
  </si>
  <si>
    <r>
      <rPr>
        <i/>
        <sz val="11"/>
        <rFont val="Calibri"/>
        <family val="2"/>
        <scheme val="minor"/>
      </rPr>
      <t>Nitzschia acidoclinata</t>
    </r>
    <r>
      <rPr>
        <sz val="11"/>
        <rFont val="Calibri"/>
        <family val="2"/>
        <scheme val="minor"/>
      </rPr>
      <t xml:space="preserve"> Lange-Bertalot                                </t>
    </r>
  </si>
  <si>
    <r>
      <rPr>
        <i/>
        <sz val="11"/>
        <rFont val="Calibri"/>
        <family val="2"/>
        <scheme val="minor"/>
      </rPr>
      <t xml:space="preserve">Nitzschia amphibia </t>
    </r>
    <r>
      <rPr>
        <sz val="11"/>
        <rFont val="Calibri"/>
        <family val="2"/>
        <scheme val="minor"/>
      </rPr>
      <t xml:space="preserve">Grunow                   </t>
    </r>
  </si>
  <si>
    <r>
      <rPr>
        <i/>
        <sz val="11"/>
        <rFont val="Calibri"/>
        <family val="2"/>
        <scheme val="minor"/>
      </rPr>
      <t xml:space="preserve">Nitzschia capitellata </t>
    </r>
    <r>
      <rPr>
        <sz val="11"/>
        <rFont val="Calibri"/>
        <family val="2"/>
        <scheme val="minor"/>
      </rPr>
      <t xml:space="preserve">Hustedt </t>
    </r>
  </si>
  <si>
    <r>
      <rPr>
        <i/>
        <sz val="11"/>
        <rFont val="Calibri"/>
        <family val="2"/>
        <scheme val="minor"/>
      </rPr>
      <t xml:space="preserve">Nitzschia clausii </t>
    </r>
    <r>
      <rPr>
        <sz val="11"/>
        <rFont val="Calibri"/>
        <family val="2"/>
        <scheme val="minor"/>
      </rPr>
      <t xml:space="preserve">Hantzsch                                           </t>
    </r>
  </si>
  <si>
    <r>
      <rPr>
        <i/>
        <sz val="11"/>
        <rFont val="Calibri"/>
        <family val="2"/>
        <scheme val="minor"/>
      </rPr>
      <t>Nitzschia compressa</t>
    </r>
    <r>
      <rPr>
        <sz val="11"/>
        <rFont val="Calibri"/>
        <family val="2"/>
        <scheme val="minor"/>
      </rPr>
      <t xml:space="preserve"> (J.W.Bailey) Boyer                               </t>
    </r>
  </si>
  <si>
    <r>
      <rPr>
        <i/>
        <sz val="11"/>
        <rFont val="Calibri"/>
        <family val="2"/>
        <scheme val="minor"/>
      </rPr>
      <t xml:space="preserve">Nitzschia dissipata </t>
    </r>
    <r>
      <rPr>
        <sz val="11"/>
        <rFont val="Calibri"/>
        <family val="2"/>
        <scheme val="minor"/>
      </rPr>
      <t>var.</t>
    </r>
    <r>
      <rPr>
        <i/>
        <sz val="11"/>
        <rFont val="Calibri"/>
        <family val="2"/>
        <scheme val="minor"/>
      </rPr>
      <t xml:space="preserve"> media </t>
    </r>
    <r>
      <rPr>
        <sz val="11"/>
        <rFont val="Calibri"/>
        <family val="2"/>
        <scheme val="minor"/>
      </rPr>
      <t xml:space="preserve">(Hantzsch) Grunow      </t>
    </r>
  </si>
  <si>
    <r>
      <rPr>
        <i/>
        <sz val="11"/>
        <rFont val="Calibri"/>
        <family val="2"/>
        <scheme val="minor"/>
      </rPr>
      <t>Nitzschia filiformis</t>
    </r>
    <r>
      <rPr>
        <sz val="11"/>
        <rFont val="Calibri"/>
        <family val="2"/>
        <scheme val="minor"/>
      </rPr>
      <t xml:space="preserve"> (W.M.Smith) Van Heurck  </t>
    </r>
  </si>
  <si>
    <r>
      <rPr>
        <i/>
        <sz val="11"/>
        <rFont val="Calibri"/>
        <family val="2"/>
        <scheme val="minor"/>
      </rPr>
      <t xml:space="preserve">Nitzschia gracilis </t>
    </r>
    <r>
      <rPr>
        <sz val="11"/>
        <rFont val="Calibri"/>
        <family val="2"/>
        <scheme val="minor"/>
      </rPr>
      <t xml:space="preserve">Hantzsch                                          </t>
    </r>
  </si>
  <si>
    <r>
      <rPr>
        <i/>
        <sz val="11"/>
        <rFont val="Calibri"/>
        <family val="2"/>
        <scheme val="minor"/>
      </rPr>
      <t>Nitzschia inconspicua</t>
    </r>
    <r>
      <rPr>
        <sz val="11"/>
        <rFont val="Calibri"/>
        <family val="2"/>
        <scheme val="minor"/>
      </rPr>
      <t xml:space="preserve"> Grunow                                         </t>
    </r>
  </si>
  <si>
    <r>
      <rPr>
        <i/>
        <sz val="11"/>
        <rFont val="Calibri"/>
        <family val="2"/>
        <scheme val="minor"/>
      </rPr>
      <t xml:space="preserve">Nitzschia liebetruthii </t>
    </r>
    <r>
      <rPr>
        <sz val="11"/>
        <rFont val="Calibri"/>
        <family val="2"/>
        <scheme val="minor"/>
      </rPr>
      <t xml:space="preserve">Rabenhorst       </t>
    </r>
  </si>
  <si>
    <r>
      <rPr>
        <i/>
        <sz val="11"/>
        <rFont val="Calibri"/>
        <family val="2"/>
        <scheme val="minor"/>
      </rPr>
      <t>Nitzschia linearis</t>
    </r>
    <r>
      <rPr>
        <sz val="11"/>
        <rFont val="Calibri"/>
        <family val="2"/>
        <scheme val="minor"/>
      </rPr>
      <t xml:space="preserve"> (Agardh) W.M.Smith </t>
    </r>
  </si>
  <si>
    <r>
      <rPr>
        <i/>
        <sz val="11"/>
        <rFont val="Calibri"/>
        <family val="2"/>
        <scheme val="minor"/>
      </rPr>
      <t xml:space="preserve">Nitzschia linearis </t>
    </r>
    <r>
      <rPr>
        <sz val="11"/>
        <rFont val="Calibri"/>
        <family val="2"/>
        <scheme val="minor"/>
      </rPr>
      <t>var.</t>
    </r>
    <r>
      <rPr>
        <i/>
        <sz val="11"/>
        <rFont val="Calibri"/>
        <family val="2"/>
        <scheme val="minor"/>
      </rPr>
      <t xml:space="preserve"> tenuis </t>
    </r>
    <r>
      <rPr>
        <sz val="11"/>
        <rFont val="Calibri"/>
        <family val="2"/>
        <scheme val="minor"/>
      </rPr>
      <t xml:space="preserve">(W.Smith) Grunow     </t>
    </r>
  </si>
  <si>
    <r>
      <rPr>
        <i/>
        <sz val="11"/>
        <rFont val="Calibri"/>
        <family val="2"/>
        <scheme val="minor"/>
      </rPr>
      <t xml:space="preserve">Nitzschia paleacea </t>
    </r>
    <r>
      <rPr>
        <sz val="11"/>
        <rFont val="Calibri"/>
        <family val="2"/>
        <scheme val="minor"/>
      </rPr>
      <t xml:space="preserve">(Grunow) Grunow               </t>
    </r>
  </si>
  <si>
    <r>
      <rPr>
        <i/>
        <sz val="11"/>
        <rFont val="Calibri"/>
        <family val="2"/>
        <scheme val="minor"/>
      </rPr>
      <t>Nitzschia recta</t>
    </r>
    <r>
      <rPr>
        <sz val="11"/>
        <rFont val="Calibri"/>
        <family val="2"/>
        <scheme val="minor"/>
      </rPr>
      <t xml:space="preserve"> Hantzsch                     </t>
    </r>
  </si>
  <si>
    <r>
      <rPr>
        <i/>
        <sz val="11"/>
        <rFont val="Calibri"/>
        <family val="2"/>
        <scheme val="minor"/>
      </rPr>
      <t>Nitzschia sigma</t>
    </r>
    <r>
      <rPr>
        <sz val="11"/>
        <rFont val="Calibri"/>
        <family val="2"/>
        <scheme val="minor"/>
      </rPr>
      <t xml:space="preserve"> (Kützing) W.M.Smith                                    </t>
    </r>
  </si>
  <si>
    <r>
      <rPr>
        <i/>
        <sz val="11"/>
        <rFont val="Calibri"/>
        <family val="2"/>
        <scheme val="minor"/>
      </rPr>
      <t xml:space="preserve">Nitzschia siliqua </t>
    </r>
    <r>
      <rPr>
        <sz val="11"/>
        <rFont val="Calibri"/>
        <family val="2"/>
        <scheme val="minor"/>
      </rPr>
      <t xml:space="preserve">Archibald                                          </t>
    </r>
  </si>
  <si>
    <r>
      <rPr>
        <i/>
        <sz val="11"/>
        <rFont val="Calibri"/>
        <family val="2"/>
        <scheme val="minor"/>
      </rPr>
      <t>Nitzschia sinuata</t>
    </r>
    <r>
      <rPr>
        <sz val="11"/>
        <rFont val="Calibri"/>
        <family val="2"/>
        <scheme val="minor"/>
      </rPr>
      <t xml:space="preserve"> var.</t>
    </r>
    <r>
      <rPr>
        <i/>
        <sz val="11"/>
        <rFont val="Calibri"/>
        <family val="2"/>
        <scheme val="minor"/>
      </rPr>
      <t xml:space="preserve"> tabellar</t>
    </r>
    <r>
      <rPr>
        <sz val="11"/>
        <rFont val="Calibri"/>
        <family val="2"/>
        <scheme val="minor"/>
      </rPr>
      <t xml:space="preserve">ia Grunow            </t>
    </r>
  </si>
  <si>
    <r>
      <rPr>
        <i/>
        <sz val="11"/>
        <rFont val="Calibri"/>
        <family val="2"/>
        <scheme val="minor"/>
      </rPr>
      <t xml:space="preserve">Nitzschia solita </t>
    </r>
    <r>
      <rPr>
        <sz val="11"/>
        <rFont val="Calibri"/>
        <family val="2"/>
        <scheme val="minor"/>
      </rPr>
      <t xml:space="preserve">Hustedt                                             </t>
    </r>
  </si>
  <si>
    <r>
      <rPr>
        <i/>
        <sz val="11"/>
        <rFont val="Calibri"/>
        <family val="2"/>
        <scheme val="minor"/>
      </rPr>
      <t>Pinnularia borealis</t>
    </r>
    <r>
      <rPr>
        <sz val="11"/>
        <rFont val="Calibri"/>
        <family val="2"/>
        <scheme val="minor"/>
      </rPr>
      <t xml:space="preserve"> Ehrenberg          </t>
    </r>
  </si>
  <si>
    <r>
      <rPr>
        <i/>
        <sz val="11"/>
        <rFont val="Calibri"/>
        <family val="2"/>
        <scheme val="minor"/>
      </rPr>
      <t xml:space="preserve">Pinnularia subbrevistriata </t>
    </r>
    <r>
      <rPr>
        <sz val="11"/>
        <rFont val="Calibri"/>
        <family val="2"/>
        <scheme val="minor"/>
      </rPr>
      <t xml:space="preserve">Krammer                                   </t>
    </r>
  </si>
  <si>
    <r>
      <rPr>
        <i/>
        <sz val="11"/>
        <rFont val="Calibri"/>
        <family val="2"/>
        <scheme val="minor"/>
      </rPr>
      <t>Pinnularia viridis</t>
    </r>
    <r>
      <rPr>
        <sz val="11"/>
        <rFont val="Calibri"/>
        <family val="2"/>
        <scheme val="minor"/>
      </rPr>
      <t xml:space="preserve"> (Nitzsch) Ehrenberg  </t>
    </r>
  </si>
  <si>
    <r>
      <rPr>
        <i/>
        <sz val="11"/>
        <rFont val="Calibri"/>
        <family val="2"/>
        <scheme val="minor"/>
      </rPr>
      <t>Placoneis</t>
    </r>
    <r>
      <rPr>
        <sz val="11"/>
        <rFont val="Calibri"/>
        <family val="2"/>
        <scheme val="minor"/>
      </rPr>
      <t xml:space="preserve"> sp.</t>
    </r>
  </si>
  <si>
    <r>
      <rPr>
        <i/>
        <sz val="11"/>
        <rFont val="Calibri"/>
        <family val="2"/>
        <scheme val="minor"/>
      </rPr>
      <t>Planothidium lanceolatum</t>
    </r>
    <r>
      <rPr>
        <sz val="11"/>
        <rFont val="Calibri"/>
        <family val="2"/>
        <scheme val="minor"/>
      </rPr>
      <t xml:space="preserve"> (Brèbisson) Lange-Bertalot        </t>
    </r>
  </si>
  <si>
    <r>
      <rPr>
        <i/>
        <sz val="11"/>
        <rFont val="Calibri"/>
        <family val="2"/>
        <scheme val="minor"/>
      </rPr>
      <t xml:space="preserve">Planothidium rostratum </t>
    </r>
    <r>
      <rPr>
        <sz val="11"/>
        <rFont val="Calibri"/>
        <family val="2"/>
        <scheme val="minor"/>
      </rPr>
      <t xml:space="preserve">(Oestrup) Round &amp; Bukhtiyarova                </t>
    </r>
  </si>
  <si>
    <r>
      <rPr>
        <i/>
        <sz val="11"/>
        <rFont val="Calibri"/>
        <family val="2"/>
        <scheme val="minor"/>
      </rPr>
      <t>Pleurosigma salinarum</t>
    </r>
    <r>
      <rPr>
        <sz val="11"/>
        <rFont val="Calibri"/>
        <family val="2"/>
        <scheme val="minor"/>
      </rPr>
      <t xml:space="preserve"> (Grunow) Cleve &amp; Grunow                        </t>
    </r>
  </si>
  <si>
    <r>
      <rPr>
        <i/>
        <sz val="11"/>
        <rFont val="Calibri"/>
        <family val="2"/>
        <scheme val="minor"/>
      </rPr>
      <t>Rhoicosphenia abbreviata</t>
    </r>
    <r>
      <rPr>
        <sz val="11"/>
        <rFont val="Calibri"/>
        <family val="2"/>
        <scheme val="minor"/>
      </rPr>
      <t xml:space="preserve"> (C.Agardh) Lange-Bertalot                   </t>
    </r>
  </si>
  <si>
    <r>
      <rPr>
        <i/>
        <sz val="11"/>
        <rFont val="Calibri"/>
        <family val="2"/>
        <scheme val="minor"/>
      </rPr>
      <t xml:space="preserve">Rhopalodia gibba </t>
    </r>
    <r>
      <rPr>
        <sz val="11"/>
        <rFont val="Calibri"/>
        <family val="2"/>
        <scheme val="minor"/>
      </rPr>
      <t xml:space="preserve">(Ehrenberg) O.Müller                  </t>
    </r>
  </si>
  <si>
    <r>
      <rPr>
        <i/>
        <sz val="11"/>
        <rFont val="Calibri"/>
        <family val="2"/>
        <scheme val="minor"/>
      </rPr>
      <t>Rhopalodia operculata</t>
    </r>
    <r>
      <rPr>
        <sz val="11"/>
        <rFont val="Calibri"/>
        <family val="2"/>
        <scheme val="minor"/>
      </rPr>
      <t xml:space="preserve"> (Agardh) H</t>
    </r>
    <r>
      <rPr>
        <sz val="11"/>
        <rFont val="Calibri"/>
        <family val="2"/>
      </rPr>
      <t>å</t>
    </r>
    <r>
      <rPr>
        <sz val="11"/>
        <rFont val="Calibri"/>
        <family val="2"/>
        <scheme val="minor"/>
      </rPr>
      <t xml:space="preserve">kansson                             </t>
    </r>
  </si>
  <si>
    <r>
      <rPr>
        <i/>
        <sz val="11"/>
        <rFont val="Calibri"/>
        <family val="2"/>
        <scheme val="minor"/>
      </rPr>
      <t>Sellaphora pupula</t>
    </r>
    <r>
      <rPr>
        <sz val="11"/>
        <rFont val="Calibri"/>
        <family val="2"/>
        <scheme val="minor"/>
      </rPr>
      <t xml:space="preserve"> (Kützing) Mereschkowksy                            </t>
    </r>
  </si>
  <si>
    <r>
      <rPr>
        <i/>
        <sz val="11"/>
        <rFont val="Calibri"/>
        <family val="2"/>
        <scheme val="minor"/>
      </rPr>
      <t>Seminavis strigosa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(Hustedt) Danieledis &amp; Economou-Amilli            </t>
    </r>
  </si>
  <si>
    <r>
      <rPr>
        <i/>
        <sz val="11"/>
        <rFont val="Calibri"/>
        <family val="2"/>
        <scheme val="minor"/>
      </rPr>
      <t xml:space="preserve">Simonsenia delognei </t>
    </r>
    <r>
      <rPr>
        <sz val="11"/>
        <rFont val="Calibri"/>
        <family val="2"/>
        <scheme val="minor"/>
      </rPr>
      <t xml:space="preserve">Lange-Bertalot                                   </t>
    </r>
  </si>
  <si>
    <r>
      <rPr>
        <i/>
        <sz val="11"/>
        <rFont val="Calibri"/>
        <family val="2"/>
        <scheme val="minor"/>
      </rPr>
      <t xml:space="preserve">Stauroneis kriegeri </t>
    </r>
    <r>
      <rPr>
        <sz val="11"/>
        <rFont val="Calibri"/>
        <family val="2"/>
        <scheme val="minor"/>
      </rPr>
      <t xml:space="preserve">Patrick                                          </t>
    </r>
  </si>
  <si>
    <r>
      <rPr>
        <i/>
        <sz val="11"/>
        <rFont val="Calibri"/>
        <family val="2"/>
        <scheme val="minor"/>
      </rPr>
      <t xml:space="preserve">Stauroneis smithii </t>
    </r>
    <r>
      <rPr>
        <sz val="11"/>
        <rFont val="Calibri"/>
        <family val="2"/>
        <scheme val="minor"/>
      </rPr>
      <t xml:space="preserve">Grunow                                            </t>
    </r>
  </si>
  <si>
    <r>
      <rPr>
        <i/>
        <sz val="11"/>
        <rFont val="Calibri"/>
        <family val="2"/>
        <scheme val="minor"/>
      </rPr>
      <t>Staurosira construens</t>
    </r>
    <r>
      <rPr>
        <sz val="11"/>
        <rFont val="Calibri"/>
        <family val="2"/>
        <scheme val="minor"/>
      </rPr>
      <t xml:space="preserve"> Ehrenberg                                      </t>
    </r>
  </si>
  <si>
    <r>
      <rPr>
        <i/>
        <sz val="11"/>
        <rFont val="Calibri"/>
        <family val="2"/>
        <scheme val="minor"/>
      </rPr>
      <t xml:space="preserve">Staurosira </t>
    </r>
    <r>
      <rPr>
        <sz val="11"/>
        <rFont val="Calibri"/>
        <family val="2"/>
        <scheme val="minor"/>
      </rPr>
      <t>sp.</t>
    </r>
  </si>
  <si>
    <r>
      <rPr>
        <i/>
        <sz val="11"/>
        <rFont val="Calibri"/>
        <family val="2"/>
        <scheme val="minor"/>
      </rPr>
      <t>Staurosirella pinnata</t>
    </r>
    <r>
      <rPr>
        <sz val="11"/>
        <rFont val="Calibri"/>
        <family val="2"/>
        <scheme val="minor"/>
      </rPr>
      <t xml:space="preserve"> (Ehrenberg) Williams &amp; Round                        </t>
    </r>
  </si>
  <si>
    <r>
      <rPr>
        <i/>
        <sz val="11"/>
        <rFont val="Calibri"/>
        <family val="2"/>
        <scheme val="minor"/>
      </rPr>
      <t>Stephanodiscus agassizensis</t>
    </r>
    <r>
      <rPr>
        <sz val="11"/>
        <rFont val="Calibri"/>
        <family val="2"/>
        <scheme val="minor"/>
      </rPr>
      <t xml:space="preserve"> H</t>
    </r>
    <r>
      <rPr>
        <sz val="11"/>
        <rFont val="Calibri"/>
        <family val="2"/>
      </rPr>
      <t>å</t>
    </r>
    <r>
      <rPr>
        <sz val="11"/>
        <rFont val="Calibri"/>
        <family val="2"/>
        <scheme val="minor"/>
      </rPr>
      <t xml:space="preserve">kansson &amp; Kling                        </t>
    </r>
  </si>
  <si>
    <r>
      <rPr>
        <i/>
        <sz val="11"/>
        <rFont val="Calibri"/>
        <family val="2"/>
        <scheme val="minor"/>
      </rPr>
      <t>Stephanodiscus minutulus</t>
    </r>
    <r>
      <rPr>
        <sz val="11"/>
        <rFont val="Calibri"/>
        <family val="2"/>
        <scheme val="minor"/>
      </rPr>
      <t xml:space="preserve"> (Kützing) Cleve &amp; Moller                    </t>
    </r>
  </si>
  <si>
    <r>
      <rPr>
        <i/>
        <sz val="11"/>
        <rFont val="Calibri"/>
        <family val="2"/>
        <scheme val="minor"/>
      </rPr>
      <t xml:space="preserve">Surirella brebissonii </t>
    </r>
    <r>
      <rPr>
        <sz val="11"/>
        <rFont val="Calibri"/>
        <family val="2"/>
        <scheme val="minor"/>
      </rPr>
      <t xml:space="preserve">Krammer &amp; Lange-Bertalot  </t>
    </r>
  </si>
  <si>
    <r>
      <rPr>
        <i/>
        <sz val="11"/>
        <rFont val="Calibri"/>
        <family val="2"/>
        <scheme val="minor"/>
      </rPr>
      <t xml:space="preserve">Surirella ovalis </t>
    </r>
    <r>
      <rPr>
        <sz val="11"/>
        <rFont val="Calibri"/>
        <family val="2"/>
        <scheme val="minor"/>
      </rPr>
      <t xml:space="preserve">Brèbisson                                           </t>
    </r>
  </si>
  <si>
    <r>
      <rPr>
        <i/>
        <sz val="11"/>
        <rFont val="Calibri"/>
        <family val="2"/>
        <scheme val="minor"/>
      </rPr>
      <t xml:space="preserve">Tryblionella apiculata </t>
    </r>
    <r>
      <rPr>
        <sz val="11"/>
        <rFont val="Calibri"/>
        <family val="2"/>
        <scheme val="minor"/>
      </rPr>
      <t xml:space="preserve">Gregory                                       </t>
    </r>
  </si>
  <si>
    <r>
      <rPr>
        <i/>
        <sz val="11"/>
        <rFont val="Calibri"/>
        <family val="2"/>
        <scheme val="minor"/>
      </rPr>
      <t xml:space="preserve">Tryblionella calida </t>
    </r>
    <r>
      <rPr>
        <sz val="11"/>
        <rFont val="Calibri"/>
        <family val="2"/>
        <scheme val="minor"/>
      </rPr>
      <t xml:space="preserve">(Grunow) D.G. Mann                </t>
    </r>
  </si>
  <si>
    <r>
      <rPr>
        <i/>
        <sz val="11"/>
        <rFont val="Calibri"/>
        <family val="2"/>
        <scheme val="minor"/>
      </rPr>
      <t xml:space="preserve">Tryblionella hungarica </t>
    </r>
    <r>
      <rPr>
        <sz val="11"/>
        <rFont val="Calibri"/>
        <family val="2"/>
        <scheme val="minor"/>
      </rPr>
      <t xml:space="preserve">(Grunow) D.G. Mann                            </t>
    </r>
  </si>
  <si>
    <r>
      <rPr>
        <i/>
        <sz val="11"/>
        <rFont val="Calibri"/>
        <family val="2"/>
        <scheme val="minor"/>
      </rPr>
      <t xml:space="preserve">Tryblionella levidensis </t>
    </r>
    <r>
      <rPr>
        <sz val="11"/>
        <rFont val="Calibri"/>
        <family val="2"/>
        <scheme val="minor"/>
      </rPr>
      <t xml:space="preserve">W.M.Smith                                    </t>
    </r>
  </si>
  <si>
    <t>11_08</t>
  </si>
  <si>
    <t>11_12</t>
  </si>
  <si>
    <t>11_14</t>
  </si>
  <si>
    <t>15-450/1382</t>
  </si>
  <si>
    <t>15-451/1383</t>
  </si>
  <si>
    <t>15-452/1384</t>
  </si>
  <si>
    <t>15-438/1371</t>
  </si>
  <si>
    <t>15-4371370</t>
  </si>
  <si>
    <t>26_01</t>
  </si>
  <si>
    <t>26_02</t>
  </si>
  <si>
    <t>26_03</t>
  </si>
  <si>
    <t>28_01</t>
  </si>
  <si>
    <t>28_02</t>
  </si>
  <si>
    <t>28_03 22/07</t>
  </si>
  <si>
    <t>28_03 25/07</t>
  </si>
  <si>
    <t>28_04</t>
  </si>
  <si>
    <t>29_04</t>
  </si>
  <si>
    <t>29_05</t>
  </si>
  <si>
    <t>15_01</t>
  </si>
  <si>
    <t>15_02</t>
  </si>
  <si>
    <t>15_03</t>
  </si>
  <si>
    <t>15_05</t>
  </si>
  <si>
    <t>15_06</t>
  </si>
  <si>
    <t>Vaal</t>
  </si>
  <si>
    <t>Upper Orange</t>
  </si>
  <si>
    <t>Lower Orange</t>
  </si>
  <si>
    <t>Groundwater</t>
  </si>
  <si>
    <r>
      <rPr>
        <b/>
        <i/>
        <sz val="11"/>
        <color rgb="FF0070C0"/>
        <rFont val="Calibri"/>
        <family val="2"/>
        <scheme val="minor"/>
      </rPr>
      <t>Pseudostaurosiropsis geocollegarum</t>
    </r>
    <r>
      <rPr>
        <b/>
        <sz val="11"/>
        <color rgb="FF0070C0"/>
        <rFont val="Calibri"/>
        <family val="2"/>
        <scheme val="minor"/>
      </rPr>
      <t xml:space="preserve"> (Witkowski &amp; Lange-Bertalot) Morales</t>
    </r>
  </si>
  <si>
    <r>
      <rPr>
        <i/>
        <sz val="11"/>
        <color rgb="FFFF0000"/>
        <rFont val="Calibri"/>
        <family val="2"/>
        <scheme val="minor"/>
      </rPr>
      <t xml:space="preserve">Mayamaea atomus </t>
    </r>
    <r>
      <rPr>
        <sz val="11"/>
        <color rgb="FFFF0000"/>
        <rFont val="Calibri"/>
        <family val="2"/>
        <scheme val="minor"/>
      </rPr>
      <t xml:space="preserve">var. </t>
    </r>
    <r>
      <rPr>
        <i/>
        <sz val="11"/>
        <color rgb="FFFF0000"/>
        <rFont val="Calibri"/>
        <family val="2"/>
        <scheme val="minor"/>
      </rPr>
      <t xml:space="preserve">permitis </t>
    </r>
    <r>
      <rPr>
        <sz val="11"/>
        <color rgb="FFFF0000"/>
        <rFont val="Calibri"/>
        <family val="2"/>
        <scheme val="minor"/>
      </rPr>
      <t xml:space="preserve">(Hustedt) Lange-Bertalot               </t>
    </r>
  </si>
  <si>
    <r>
      <rPr>
        <i/>
        <sz val="11"/>
        <color rgb="FFFF0000"/>
        <rFont val="Calibri"/>
        <family val="2"/>
        <scheme val="minor"/>
      </rPr>
      <t>Melosira varians</t>
    </r>
    <r>
      <rPr>
        <sz val="11"/>
        <color rgb="FFFF0000"/>
        <rFont val="Calibri"/>
        <family val="2"/>
        <scheme val="minor"/>
      </rPr>
      <t xml:space="preserve"> Agardh                                              </t>
    </r>
  </si>
  <si>
    <r>
      <rPr>
        <i/>
        <sz val="11"/>
        <color rgb="FFFF0000"/>
        <rFont val="Calibri"/>
        <family val="2"/>
        <scheme val="minor"/>
      </rPr>
      <t xml:space="preserve">Mayamaea atomus </t>
    </r>
    <r>
      <rPr>
        <sz val="11"/>
        <color rgb="FFFF0000"/>
        <rFont val="Calibri"/>
        <family val="2"/>
        <scheme val="minor"/>
      </rPr>
      <t xml:space="preserve">(Kützing) Lange-Bertalot                             </t>
    </r>
  </si>
  <si>
    <r>
      <rPr>
        <i/>
        <sz val="11"/>
        <color rgb="FFFF0000"/>
        <rFont val="Calibri"/>
        <family val="2"/>
        <scheme val="minor"/>
      </rPr>
      <t>Gomphonema parvulum</t>
    </r>
    <r>
      <rPr>
        <sz val="11"/>
        <color rgb="FFFF0000"/>
        <rFont val="Calibri"/>
        <family val="2"/>
        <scheme val="minor"/>
      </rPr>
      <t xml:space="preserve"> (Kützing) Kützing  </t>
    </r>
  </si>
  <si>
    <r>
      <rPr>
        <i/>
        <sz val="11"/>
        <color rgb="FFFF0000"/>
        <rFont val="Calibri"/>
        <family val="2"/>
        <scheme val="minor"/>
      </rPr>
      <t>Eolimna minima</t>
    </r>
    <r>
      <rPr>
        <sz val="11"/>
        <color rgb="FFFF0000"/>
        <rFont val="Calibri"/>
        <family val="2"/>
        <scheme val="minor"/>
      </rPr>
      <t xml:space="preserve"> (Grunow) Lange-Bertalot                                </t>
    </r>
  </si>
  <si>
    <r>
      <rPr>
        <i/>
        <sz val="11"/>
        <color rgb="FF00B050"/>
        <rFont val="Calibri"/>
        <family val="2"/>
        <scheme val="minor"/>
      </rPr>
      <t>Encyonopsis minuta</t>
    </r>
    <r>
      <rPr>
        <sz val="11"/>
        <color rgb="FF00B050"/>
        <rFont val="Calibri"/>
        <family val="2"/>
        <scheme val="minor"/>
      </rPr>
      <t xml:space="preserve"> Krammer &amp; Reichardt                               </t>
    </r>
  </si>
  <si>
    <r>
      <rPr>
        <i/>
        <sz val="11"/>
        <color rgb="FFFF0000"/>
        <rFont val="Calibri"/>
        <family val="2"/>
        <scheme val="minor"/>
      </rPr>
      <t xml:space="preserve">Diatoma vulgaris </t>
    </r>
    <r>
      <rPr>
        <sz val="11"/>
        <color rgb="FFFF0000"/>
        <rFont val="Calibri"/>
        <family val="2"/>
        <scheme val="minor"/>
      </rPr>
      <t xml:space="preserve">Bory                                                </t>
    </r>
  </si>
  <si>
    <r>
      <rPr>
        <i/>
        <sz val="11"/>
        <color rgb="FFFF0000"/>
        <rFont val="Calibri"/>
        <family val="2"/>
        <scheme val="minor"/>
      </rPr>
      <t>Cyclotella meneghiniana</t>
    </r>
    <r>
      <rPr>
        <sz val="11"/>
        <color rgb="FFFF0000"/>
        <rFont val="Calibri"/>
        <family val="2"/>
        <scheme val="minor"/>
      </rPr>
      <t xml:space="preserve"> Kützing                                      </t>
    </r>
  </si>
  <si>
    <r>
      <rPr>
        <i/>
        <sz val="11"/>
        <color rgb="FFFF0000"/>
        <rFont val="Calibri"/>
        <family val="2"/>
        <scheme val="minor"/>
      </rPr>
      <t>Cyclostephanos invisitatus</t>
    </r>
    <r>
      <rPr>
        <sz val="11"/>
        <color rgb="FFFF0000"/>
        <rFont val="Calibri"/>
        <family val="2"/>
        <scheme val="minor"/>
      </rPr>
      <t xml:space="preserve"> (Hohn &amp; Hellerman) Theriot, Stoermer &amp; H</t>
    </r>
    <r>
      <rPr>
        <sz val="11"/>
        <color rgb="FFFF0000"/>
        <rFont val="Calibri"/>
        <family val="2"/>
      </rPr>
      <t>å</t>
    </r>
    <r>
      <rPr>
        <sz val="11"/>
        <color rgb="FFFF0000"/>
        <rFont val="Calibri"/>
        <family val="2"/>
        <scheme val="minor"/>
      </rPr>
      <t>kansson</t>
    </r>
  </si>
  <si>
    <r>
      <rPr>
        <i/>
        <sz val="11"/>
        <color rgb="FFFF0000"/>
        <rFont val="Calibri"/>
        <family val="2"/>
        <scheme val="minor"/>
      </rPr>
      <t>Cyclostephanos dubius</t>
    </r>
    <r>
      <rPr>
        <sz val="11"/>
        <color rgb="FFFF0000"/>
        <rFont val="Calibri"/>
        <family val="2"/>
        <scheme val="minor"/>
      </rPr>
      <t xml:space="preserve"> (Fricke) Round                                 </t>
    </r>
  </si>
  <si>
    <r>
      <rPr>
        <i/>
        <sz val="11"/>
        <color theme="9" tint="-0.249977111117893"/>
        <rFont val="Calibri"/>
        <family val="2"/>
        <scheme val="minor"/>
      </rPr>
      <t>Cocconeis placentula</t>
    </r>
    <r>
      <rPr>
        <sz val="11"/>
        <color theme="9" tint="-0.249977111117893"/>
        <rFont val="Calibri"/>
        <family val="2"/>
        <scheme val="minor"/>
      </rPr>
      <t xml:space="preserve"> var. </t>
    </r>
    <r>
      <rPr>
        <i/>
        <sz val="11"/>
        <color theme="9" tint="-0.249977111117893"/>
        <rFont val="Calibri"/>
        <family val="2"/>
        <scheme val="minor"/>
      </rPr>
      <t>euglypta</t>
    </r>
    <r>
      <rPr>
        <sz val="11"/>
        <color theme="9" tint="-0.249977111117893"/>
        <rFont val="Calibri"/>
        <family val="2"/>
        <scheme val="minor"/>
      </rPr>
      <t xml:space="preserve"> (Ehrenberg) Grunow            </t>
    </r>
  </si>
  <si>
    <r>
      <rPr>
        <i/>
        <sz val="11"/>
        <color theme="9" tint="-0.249977111117893"/>
        <rFont val="Calibri"/>
        <family val="2"/>
        <scheme val="minor"/>
      </rPr>
      <t xml:space="preserve">Amphora pediculus </t>
    </r>
    <r>
      <rPr>
        <sz val="11"/>
        <color theme="9" tint="-0.249977111117893"/>
        <rFont val="Calibri"/>
        <family val="2"/>
        <scheme val="minor"/>
      </rPr>
      <t xml:space="preserve">(Kützing) Grunow                                   </t>
    </r>
  </si>
  <si>
    <r>
      <rPr>
        <i/>
        <sz val="11"/>
        <color theme="9"/>
        <rFont val="Calibri"/>
        <family val="2"/>
        <scheme val="minor"/>
      </rPr>
      <t xml:space="preserve">Navicula capitatoradiata </t>
    </r>
    <r>
      <rPr>
        <sz val="11"/>
        <color theme="9"/>
        <rFont val="Calibri"/>
        <family val="2"/>
        <scheme val="minor"/>
      </rPr>
      <t xml:space="preserve">Germain                                     </t>
    </r>
  </si>
  <si>
    <r>
      <rPr>
        <i/>
        <sz val="11"/>
        <color theme="9"/>
        <rFont val="Calibri"/>
        <family val="2"/>
        <scheme val="minor"/>
      </rPr>
      <t xml:space="preserve">Navicula cryptotenelloides </t>
    </r>
    <r>
      <rPr>
        <sz val="11"/>
        <color theme="9"/>
        <rFont val="Calibri"/>
        <family val="2"/>
        <scheme val="minor"/>
      </rPr>
      <t xml:space="preserve">Lange-Bertalot                            </t>
    </r>
  </si>
  <si>
    <r>
      <rPr>
        <i/>
        <sz val="11"/>
        <color rgb="FFFF0000"/>
        <rFont val="Calibri"/>
        <family val="2"/>
        <scheme val="minor"/>
      </rPr>
      <t>Navicula recens</t>
    </r>
    <r>
      <rPr>
        <sz val="11"/>
        <color rgb="FFFF0000"/>
        <rFont val="Calibri"/>
        <family val="2"/>
        <scheme val="minor"/>
      </rPr>
      <t xml:space="preserve"> (Lange-Bertalot) Lange-Bertalot                      </t>
    </r>
  </si>
  <si>
    <r>
      <rPr>
        <i/>
        <sz val="11"/>
        <color rgb="FFFF0000"/>
        <rFont val="Calibri"/>
        <family val="2"/>
        <scheme val="minor"/>
      </rPr>
      <t xml:space="preserve">Navicula symmetrica </t>
    </r>
    <r>
      <rPr>
        <sz val="11"/>
        <color rgb="FFFF0000"/>
        <rFont val="Calibri"/>
        <family val="2"/>
        <scheme val="minor"/>
      </rPr>
      <t xml:space="preserve">Patrick                                          </t>
    </r>
  </si>
  <si>
    <r>
      <rPr>
        <i/>
        <sz val="11"/>
        <color rgb="FFFF0000"/>
        <rFont val="Calibri"/>
        <family val="2"/>
        <scheme val="minor"/>
      </rPr>
      <t xml:space="preserve">Navicula veneta </t>
    </r>
    <r>
      <rPr>
        <sz val="11"/>
        <color rgb="FFFF0000"/>
        <rFont val="Calibri"/>
        <family val="2"/>
        <scheme val="minor"/>
      </rPr>
      <t xml:space="preserve">Kützing                                              </t>
    </r>
  </si>
  <si>
    <r>
      <rPr>
        <i/>
        <sz val="11"/>
        <color rgb="FFFF0000"/>
        <rFont val="Calibri"/>
        <family val="2"/>
        <scheme val="minor"/>
      </rPr>
      <t xml:space="preserve">Nitzschia frustulum </t>
    </r>
    <r>
      <rPr>
        <sz val="11"/>
        <color rgb="FFFF0000"/>
        <rFont val="Calibri"/>
        <family val="2"/>
        <scheme val="minor"/>
      </rPr>
      <t xml:space="preserve">(Kützing) Grunow         </t>
    </r>
  </si>
  <si>
    <r>
      <rPr>
        <i/>
        <sz val="11"/>
        <color rgb="FFFF0000"/>
        <rFont val="Calibri"/>
        <family val="2"/>
        <scheme val="minor"/>
      </rPr>
      <t xml:space="preserve">Nitzschia palea </t>
    </r>
    <r>
      <rPr>
        <sz val="11"/>
        <color rgb="FFFF0000"/>
        <rFont val="Calibri"/>
        <family val="2"/>
        <scheme val="minor"/>
      </rPr>
      <t xml:space="preserve">(Kützing) W.Smith                                    </t>
    </r>
  </si>
  <si>
    <r>
      <rPr>
        <i/>
        <sz val="11"/>
        <color rgb="FFFF0000"/>
        <rFont val="Calibri"/>
        <family val="2"/>
        <scheme val="minor"/>
      </rPr>
      <t>Nitzschia</t>
    </r>
    <r>
      <rPr>
        <sz val="11"/>
        <color rgb="FFFF0000"/>
        <rFont val="Calibri"/>
        <family val="2"/>
        <scheme val="minor"/>
      </rPr>
      <t xml:space="preserve"> sp.</t>
    </r>
  </si>
  <si>
    <r>
      <rPr>
        <b/>
        <i/>
        <sz val="11"/>
        <color rgb="FFFF0000"/>
        <rFont val="Calibri"/>
        <family val="2"/>
        <scheme val="minor"/>
      </rPr>
      <t>Nitzschia umbonata</t>
    </r>
    <r>
      <rPr>
        <b/>
        <sz val="11"/>
        <color rgb="FFFF0000"/>
        <rFont val="Calibri"/>
        <family val="2"/>
        <scheme val="minor"/>
      </rPr>
      <t xml:space="preserve"> (Ehrenberg) Lange-Bertalot                          </t>
    </r>
  </si>
  <si>
    <r>
      <rPr>
        <b/>
        <i/>
        <sz val="11"/>
        <color rgb="FFFF0000"/>
        <rFont val="Calibri"/>
        <family val="2"/>
        <scheme val="minor"/>
      </rPr>
      <t xml:space="preserve">Fistulifera saprophila </t>
    </r>
    <r>
      <rPr>
        <b/>
        <sz val="11"/>
        <color rgb="FFFF0000"/>
        <rFont val="Calibri"/>
        <family val="2"/>
        <scheme val="minor"/>
      </rPr>
      <t xml:space="preserve">(Lange-Bertalot &amp; Bonik) Lange-Bertalot       </t>
    </r>
  </si>
  <si>
    <r>
      <rPr>
        <i/>
        <sz val="11"/>
        <color rgb="FFFF0000"/>
        <rFont val="Calibri"/>
        <family val="2"/>
        <scheme val="minor"/>
      </rPr>
      <t>Planothidium frequentissimum</t>
    </r>
    <r>
      <rPr>
        <sz val="11"/>
        <color rgb="FFFF0000"/>
        <rFont val="Calibri"/>
        <family val="2"/>
        <scheme val="minor"/>
      </rPr>
      <t xml:space="preserve"> (Lange-Bertalot) Lange-Bertalot           </t>
    </r>
  </si>
  <si>
    <r>
      <rPr>
        <i/>
        <sz val="11"/>
        <color rgb="FF0070C0"/>
        <rFont val="Calibri"/>
        <family val="2"/>
        <scheme val="minor"/>
      </rPr>
      <t xml:space="preserve">Pseudostaurosira brevistriata </t>
    </r>
    <r>
      <rPr>
        <sz val="11"/>
        <color rgb="FF0070C0"/>
        <rFont val="Calibri"/>
        <family val="2"/>
        <scheme val="minor"/>
      </rPr>
      <t xml:space="preserve">(Grunow) Williams &amp; Round  </t>
    </r>
  </si>
  <si>
    <r>
      <rPr>
        <i/>
        <sz val="11"/>
        <color rgb="FFFF0000"/>
        <rFont val="Calibri"/>
        <family val="2"/>
        <scheme val="minor"/>
      </rPr>
      <t>Sellaphora seminulum</t>
    </r>
    <r>
      <rPr>
        <sz val="11"/>
        <color rgb="FFFF0000"/>
        <rFont val="Calibri"/>
        <family val="2"/>
        <scheme val="minor"/>
      </rPr>
      <t xml:space="preserve"> (Grunow) D.G. Mann                              </t>
    </r>
  </si>
  <si>
    <r>
      <rPr>
        <i/>
        <sz val="11"/>
        <color rgb="FFFF0000"/>
        <rFont val="Calibri"/>
        <family val="2"/>
        <scheme val="minor"/>
      </rPr>
      <t xml:space="preserve">Stephanodiscus hantzschii </t>
    </r>
    <r>
      <rPr>
        <sz val="11"/>
        <color rgb="FFFF0000"/>
        <rFont val="Calibri"/>
        <family val="2"/>
        <scheme val="minor"/>
      </rPr>
      <t>Grunow</t>
    </r>
  </si>
  <si>
    <r>
      <rPr>
        <i/>
        <sz val="11"/>
        <color rgb="FFFF0000"/>
        <rFont val="Calibri"/>
        <family val="2"/>
        <scheme val="minor"/>
      </rPr>
      <t>Surirella angusta</t>
    </r>
    <r>
      <rPr>
        <sz val="11"/>
        <color rgb="FFFF0000"/>
        <rFont val="Calibri"/>
        <family val="2"/>
        <scheme val="minor"/>
      </rPr>
      <t xml:space="preserve"> Kützing                                            </t>
    </r>
  </si>
  <si>
    <r>
      <rPr>
        <i/>
        <sz val="11"/>
        <color theme="9" tint="-0.249977111117893"/>
        <rFont val="Calibri"/>
        <family val="2"/>
        <scheme val="minor"/>
      </rPr>
      <t>Cocconeis pediculus</t>
    </r>
    <r>
      <rPr>
        <sz val="11"/>
        <color theme="9" tint="-0.249977111117893"/>
        <rFont val="Calibri"/>
        <family val="2"/>
        <scheme val="minor"/>
      </rPr>
      <t xml:space="preserve"> Ehrenberg                                        </t>
    </r>
  </si>
  <si>
    <r>
      <rPr>
        <i/>
        <sz val="11"/>
        <color rgb="FF00B050"/>
        <rFont val="Calibri"/>
        <family val="2"/>
        <scheme val="minor"/>
      </rPr>
      <t>Cymbella kappii</t>
    </r>
    <r>
      <rPr>
        <sz val="11"/>
        <color rgb="FF00B050"/>
        <rFont val="Calibri"/>
        <family val="2"/>
        <scheme val="minor"/>
      </rPr>
      <t xml:space="preserve"> (Cholnoky) Cholnoky                                   </t>
    </r>
  </si>
  <si>
    <r>
      <rPr>
        <i/>
        <sz val="11"/>
        <color rgb="FF00B050"/>
        <rFont val="Calibri"/>
        <family val="2"/>
        <scheme val="minor"/>
      </rPr>
      <t>Achnanthidium minutissimum</t>
    </r>
    <r>
      <rPr>
        <sz val="11"/>
        <color rgb="FF00B050"/>
        <rFont val="Calibri"/>
        <family val="2"/>
        <scheme val="minor"/>
      </rPr>
      <t xml:space="preserve"> (Kützing) Czarnecki                       </t>
    </r>
  </si>
  <si>
    <r>
      <rPr>
        <i/>
        <sz val="11"/>
        <color rgb="FF00B050"/>
        <rFont val="Calibri"/>
        <family val="2"/>
        <scheme val="minor"/>
      </rPr>
      <t>Achnanthidium</t>
    </r>
    <r>
      <rPr>
        <sz val="11"/>
        <color rgb="FF00B050"/>
        <rFont val="Calibri"/>
        <family val="2"/>
        <scheme val="minor"/>
      </rPr>
      <t xml:space="preserve"> sp.</t>
    </r>
  </si>
  <si>
    <r>
      <rPr>
        <i/>
        <sz val="11"/>
        <color rgb="FF00B050"/>
        <rFont val="Calibri"/>
        <family val="2"/>
        <scheme val="minor"/>
      </rPr>
      <t xml:space="preserve">Achnanthidium standeri </t>
    </r>
    <r>
      <rPr>
        <sz val="11"/>
        <color rgb="FF00B050"/>
        <rFont val="Calibri"/>
        <family val="2"/>
        <scheme val="minor"/>
      </rPr>
      <t>(Cholnoky) J.C.Taylor, Ector &amp; Morales</t>
    </r>
  </si>
  <si>
    <r>
      <rPr>
        <i/>
        <sz val="11"/>
        <color theme="9" tint="-0.249977111117893"/>
        <rFont val="Calibri"/>
        <family val="2"/>
        <scheme val="minor"/>
      </rPr>
      <t xml:space="preserve">Fragilaria capucina </t>
    </r>
    <r>
      <rPr>
        <sz val="11"/>
        <color theme="9" tint="-0.249977111117893"/>
        <rFont val="Calibri"/>
        <family val="2"/>
        <scheme val="minor"/>
      </rPr>
      <t xml:space="preserve">Desmazieres           </t>
    </r>
  </si>
  <si>
    <r>
      <rPr>
        <i/>
        <sz val="11"/>
        <color theme="9" tint="-0.249977111117893"/>
        <rFont val="Calibri"/>
        <family val="2"/>
        <scheme val="minor"/>
      </rPr>
      <t xml:space="preserve">Epithemia adnata </t>
    </r>
    <r>
      <rPr>
        <sz val="11"/>
        <color theme="9" tint="-0.249977111117893"/>
        <rFont val="Calibri"/>
        <family val="2"/>
        <scheme val="minor"/>
      </rPr>
      <t xml:space="preserve">(Kützing) Brèbisson                                 </t>
    </r>
  </si>
  <si>
    <r>
      <rPr>
        <i/>
        <sz val="11"/>
        <color theme="9" tint="-0.249977111117893"/>
        <rFont val="Calibri"/>
        <family val="2"/>
        <scheme val="minor"/>
      </rPr>
      <t>Fragilaria crotonensis</t>
    </r>
    <r>
      <rPr>
        <sz val="11"/>
        <color theme="9" tint="-0.249977111117893"/>
        <rFont val="Calibri"/>
        <family val="2"/>
        <scheme val="minor"/>
      </rPr>
      <t xml:space="preserve"> Kitton                                        </t>
    </r>
  </si>
  <si>
    <r>
      <rPr>
        <i/>
        <sz val="11"/>
        <color theme="9" tint="-0.249977111117893"/>
        <rFont val="Calibri"/>
        <family val="2"/>
        <scheme val="minor"/>
      </rPr>
      <t xml:space="preserve">Navicula antonii </t>
    </r>
    <r>
      <rPr>
        <sz val="11"/>
        <color theme="9" tint="-0.249977111117893"/>
        <rFont val="Calibri"/>
        <family val="2"/>
        <scheme val="minor"/>
      </rPr>
      <t xml:space="preserve">Lange-Bertalot                                      </t>
    </r>
  </si>
  <si>
    <r>
      <rPr>
        <i/>
        <sz val="11"/>
        <color rgb="FF92D050"/>
        <rFont val="Calibri"/>
        <family val="2"/>
        <scheme val="minor"/>
      </rPr>
      <t>Nitzschia dissipata</t>
    </r>
    <r>
      <rPr>
        <sz val="11"/>
        <color rgb="FF92D050"/>
        <rFont val="Calibri"/>
        <family val="2"/>
        <scheme val="minor"/>
      </rPr>
      <t xml:space="preserve"> (Kützing) Grunow     </t>
    </r>
  </si>
  <si>
    <r>
      <rPr>
        <i/>
        <sz val="11"/>
        <color rgb="FFFF0000"/>
        <rFont val="Calibri"/>
        <family val="2"/>
        <scheme val="minor"/>
      </rPr>
      <t>Nitzschia intermedia</t>
    </r>
    <r>
      <rPr>
        <sz val="11"/>
        <color rgb="FFFF0000"/>
        <rFont val="Calibri"/>
        <family val="2"/>
        <scheme val="minor"/>
      </rPr>
      <t xml:space="preserve"> Hantzsch  </t>
    </r>
  </si>
  <si>
    <r>
      <rPr>
        <i/>
        <sz val="11"/>
        <color rgb="FFFF0000"/>
        <rFont val="Calibri"/>
        <family val="2"/>
        <scheme val="minor"/>
      </rPr>
      <t>Nitzschia pusilla</t>
    </r>
    <r>
      <rPr>
        <sz val="11"/>
        <color rgb="FFFF0000"/>
        <rFont val="Calibri"/>
        <family val="2"/>
        <scheme val="minor"/>
      </rPr>
      <t xml:space="preserve"> (Kützing) Grunow                                     </t>
    </r>
  </si>
  <si>
    <r>
      <rPr>
        <i/>
        <sz val="11"/>
        <color rgb="FF92D050"/>
        <rFont val="Calibri"/>
        <family val="2"/>
        <scheme val="minor"/>
      </rPr>
      <t xml:space="preserve">Reimeria sinuata </t>
    </r>
    <r>
      <rPr>
        <sz val="11"/>
        <color rgb="FF92D050"/>
        <rFont val="Calibri"/>
        <family val="2"/>
        <scheme val="minor"/>
      </rPr>
      <t xml:space="preserve">(Gregory) Kociolek &amp; Stoermer                       </t>
    </r>
  </si>
  <si>
    <r>
      <rPr>
        <i/>
        <sz val="11"/>
        <color theme="9" tint="-0.249977111117893"/>
        <rFont val="Calibri"/>
        <family val="2"/>
        <scheme val="minor"/>
      </rPr>
      <t xml:space="preserve">Reimeria uniseriata </t>
    </r>
    <r>
      <rPr>
        <sz val="11"/>
        <color theme="9" tint="-0.249977111117893"/>
        <rFont val="Calibri"/>
        <family val="2"/>
        <scheme val="minor"/>
      </rPr>
      <t xml:space="preserve">Sala, Guerrero &amp; Ferrario                         </t>
    </r>
  </si>
  <si>
    <r>
      <rPr>
        <i/>
        <sz val="11"/>
        <color rgb="FFFF0000"/>
        <rFont val="Calibri"/>
        <family val="2"/>
        <scheme val="minor"/>
      </rPr>
      <t>Thalassiosira pseudonana</t>
    </r>
    <r>
      <rPr>
        <sz val="11"/>
        <color rgb="FFFF0000"/>
        <rFont val="Calibri"/>
        <family val="2"/>
        <scheme val="minor"/>
      </rPr>
      <t xml:space="preserve"> Hasle &amp; Heimdal                            </t>
    </r>
  </si>
  <si>
    <t>11_13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</si>
</sst>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color rgb="FF92D050"/>
      <name val="Calibri"/>
      <family val="2"/>
      <scheme val="minor"/>
    </font>
    <font>
      <i/>
      <sz val="11"/>
      <color rgb="FF92D050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FF0000"/>
      <name val="Calibri"/>
      <family val="2"/>
    </font>
    <font>
      <sz val="11"/>
      <color theme="9" tint="-0.249977111117893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sz val="11"/>
      <color theme="9"/>
      <name val="Calibri"/>
      <family val="2"/>
      <scheme val="minor"/>
    </font>
    <font>
      <i/>
      <sz val="11"/>
      <color theme="9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7" fillId="0" borderId="3" xfId="0" applyFont="1" applyBorder="1" applyAlignment="1">
      <alignment horizontal="center"/>
    </xf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/>
    <xf numFmtId="0" fontId="0" fillId="2" borderId="0" xfId="0" applyFill="1" applyAlignment="1">
      <alignment horizontal="left"/>
    </xf>
    <xf numFmtId="1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Border="1"/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1" fontId="0" fillId="2" borderId="0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left"/>
    </xf>
    <xf numFmtId="1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0" fillId="3" borderId="0" xfId="0" applyFill="1"/>
    <xf numFmtId="16" fontId="0" fillId="3" borderId="0" xfId="0" applyNumberFormat="1" applyFill="1"/>
    <xf numFmtId="0" fontId="0" fillId="3" borderId="0" xfId="0" applyFill="1" applyAlignment="1">
      <alignment horizontal="left"/>
    </xf>
    <xf numFmtId="1" fontId="0" fillId="3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left"/>
    </xf>
    <xf numFmtId="1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/>
    <xf numFmtId="0" fontId="0" fillId="2" borderId="0" xfId="0" applyFill="1" applyAlignment="1">
      <alignment horizontal="center"/>
    </xf>
    <xf numFmtId="0" fontId="0" fillId="3" borderId="2" xfId="0" applyFill="1" applyBorder="1"/>
    <xf numFmtId="0" fontId="0" fillId="3" borderId="2" xfId="0" applyFill="1" applyBorder="1" applyAlignment="1">
      <alignment horizontal="left"/>
    </xf>
    <xf numFmtId="1" fontId="0" fillId="3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0" fillId="6" borderId="0" xfId="0" applyFill="1"/>
    <xf numFmtId="0" fontId="0" fillId="2" borderId="2" xfId="0" applyFont="1" applyFill="1" applyBorder="1"/>
    <xf numFmtId="0" fontId="2" fillId="2" borderId="2" xfId="0" applyFont="1" applyFill="1" applyBorder="1" applyAlignment="1">
      <alignment horizontal="left"/>
    </xf>
    <xf numFmtId="0" fontId="0" fillId="3" borderId="2" xfId="0" applyFont="1" applyFill="1" applyBorder="1"/>
    <xf numFmtId="16" fontId="0" fillId="3" borderId="2" xfId="0" applyNumberFormat="1" applyFont="1" applyFill="1" applyBorder="1"/>
    <xf numFmtId="0" fontId="0" fillId="4" borderId="2" xfId="0" applyFont="1" applyFill="1" applyBorder="1"/>
    <xf numFmtId="0" fontId="9" fillId="0" borderId="0" xfId="0" applyFont="1"/>
    <xf numFmtId="0" fontId="11" fillId="0" borderId="0" xfId="0" applyFont="1"/>
    <xf numFmtId="0" fontId="13" fillId="0" borderId="0" xfId="0" applyFont="1"/>
    <xf numFmtId="0" fontId="15" fillId="0" borderId="0" xfId="0" applyFont="1"/>
    <xf numFmtId="0" fontId="18" fillId="0" borderId="0" xfId="0" applyFont="1"/>
    <xf numFmtId="0" fontId="20" fillId="0" borderId="0" xfId="0" applyFont="1"/>
    <xf numFmtId="0" fontId="4" fillId="0" borderId="0" xfId="0" applyFont="1" applyFill="1"/>
    <xf numFmtId="0" fontId="6" fillId="0" borderId="0" xfId="0" applyFont="1"/>
    <xf numFmtId="0" fontId="4" fillId="0" borderId="0" xfId="0" applyFont="1" applyBorder="1"/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6"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5"/>
  <sheetViews>
    <sheetView tabSelected="1" workbookViewId="0">
      <selection activeCell="G8" sqref="G8"/>
    </sheetView>
  </sheetViews>
  <sheetFormatPr defaultRowHeight="15" x14ac:dyDescent="0.25"/>
  <cols>
    <col min="1" max="1" width="3.140625" customWidth="1"/>
    <col min="3" max="3" width="11.28515625" bestFit="1" customWidth="1"/>
    <col min="4" max="4" width="12.5703125" style="19" bestFit="1" customWidth="1"/>
    <col min="5" max="7" width="9.140625" style="3"/>
    <col min="8" max="8" width="11.5703125" style="3" bestFit="1" customWidth="1"/>
    <col min="9" max="9" width="9.140625" style="3"/>
    <col min="10" max="10" width="11.85546875" style="3" bestFit="1" customWidth="1"/>
    <col min="11" max="11" width="9.140625" style="3"/>
    <col min="12" max="12" width="16.5703125" style="3" bestFit="1" customWidth="1"/>
  </cols>
  <sheetData>
    <row r="2" spans="2:12" ht="15.75" thickBot="1" x14ac:dyDescent="0.3">
      <c r="B2" s="1" t="s">
        <v>0</v>
      </c>
      <c r="C2" s="1" t="s">
        <v>1</v>
      </c>
      <c r="D2" s="18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</row>
    <row r="3" spans="2:12" x14ac:dyDescent="0.25">
      <c r="B3" s="20" t="s">
        <v>69</v>
      </c>
      <c r="C3" s="20" t="s">
        <v>16</v>
      </c>
      <c r="D3" s="21" t="s">
        <v>37</v>
      </c>
      <c r="E3" s="22">
        <v>400</v>
      </c>
      <c r="F3" s="22">
        <v>29</v>
      </c>
      <c r="G3" s="23">
        <v>6.2</v>
      </c>
      <c r="H3" s="23">
        <v>97</v>
      </c>
      <c r="I3" s="23">
        <v>6.9</v>
      </c>
      <c r="J3" s="23">
        <v>90</v>
      </c>
      <c r="K3" s="23">
        <v>24.9</v>
      </c>
      <c r="L3" s="23">
        <f>SUM(5/400)*100</f>
        <v>1.25</v>
      </c>
    </row>
    <row r="4" spans="2:12" x14ac:dyDescent="0.25">
      <c r="B4" s="20" t="s">
        <v>69</v>
      </c>
      <c r="C4" s="20" t="s">
        <v>18</v>
      </c>
      <c r="D4" s="21" t="s">
        <v>39</v>
      </c>
      <c r="E4" s="22">
        <v>400</v>
      </c>
      <c r="F4" s="22">
        <v>39</v>
      </c>
      <c r="G4" s="23">
        <v>13.8</v>
      </c>
      <c r="H4" s="23">
        <v>95</v>
      </c>
      <c r="I4" s="23">
        <v>15.8</v>
      </c>
      <c r="J4" s="23">
        <v>77</v>
      </c>
      <c r="K4" s="23">
        <v>3.7</v>
      </c>
      <c r="L4" s="23">
        <f>SUM(4/400)*100</f>
        <v>1</v>
      </c>
    </row>
    <row r="5" spans="2:12" x14ac:dyDescent="0.25">
      <c r="B5" s="20" t="s">
        <v>69</v>
      </c>
      <c r="C5" s="20" t="s">
        <v>17</v>
      </c>
      <c r="D5" s="21" t="s">
        <v>38</v>
      </c>
      <c r="E5" s="22">
        <v>400</v>
      </c>
      <c r="F5" s="22">
        <v>18</v>
      </c>
      <c r="G5" s="23">
        <v>3.2</v>
      </c>
      <c r="H5" s="23">
        <v>95</v>
      </c>
      <c r="I5" s="23">
        <v>3.1</v>
      </c>
      <c r="J5" s="23">
        <v>89</v>
      </c>
      <c r="K5" s="23">
        <v>70.5</v>
      </c>
      <c r="L5" s="23">
        <f>SUM(14/400)*100</f>
        <v>3.5000000000000004</v>
      </c>
    </row>
    <row r="6" spans="2:12" x14ac:dyDescent="0.25">
      <c r="B6" s="20" t="s">
        <v>69</v>
      </c>
      <c r="C6" s="20" t="s">
        <v>15</v>
      </c>
      <c r="D6" s="21" t="s">
        <v>36</v>
      </c>
      <c r="E6" s="22">
        <v>400</v>
      </c>
      <c r="F6" s="22">
        <v>51</v>
      </c>
      <c r="G6" s="23">
        <v>7.9</v>
      </c>
      <c r="H6" s="23">
        <v>96</v>
      </c>
      <c r="I6" s="23">
        <v>9.6</v>
      </c>
      <c r="J6" s="23">
        <v>82</v>
      </c>
      <c r="K6" s="23">
        <v>16.899999999999999</v>
      </c>
      <c r="L6" s="23">
        <f>SUM(8/400)*100</f>
        <v>2</v>
      </c>
    </row>
    <row r="7" spans="2:12" x14ac:dyDescent="0.25">
      <c r="B7" s="24" t="s">
        <v>69</v>
      </c>
      <c r="C7" s="25" t="s">
        <v>212</v>
      </c>
      <c r="D7" s="26" t="s">
        <v>217</v>
      </c>
      <c r="E7" s="27">
        <v>400</v>
      </c>
      <c r="F7" s="27">
        <v>13</v>
      </c>
      <c r="G7" s="28">
        <v>3.2</v>
      </c>
      <c r="H7" s="28">
        <v>100</v>
      </c>
      <c r="I7" s="28">
        <v>3.4</v>
      </c>
      <c r="J7" s="28">
        <v>92</v>
      </c>
      <c r="K7" s="28">
        <v>55.4</v>
      </c>
      <c r="L7" s="28">
        <f>SUM(46/400)*100</f>
        <v>11.5</v>
      </c>
    </row>
    <row r="8" spans="2:12" x14ac:dyDescent="0.25">
      <c r="B8" s="24" t="s">
        <v>69</v>
      </c>
      <c r="C8" s="25" t="s">
        <v>282</v>
      </c>
      <c r="D8" s="26" t="s">
        <v>216</v>
      </c>
      <c r="E8" s="27">
        <v>400</v>
      </c>
      <c r="F8" s="27">
        <v>39</v>
      </c>
      <c r="G8" s="28">
        <v>6.7</v>
      </c>
      <c r="H8" s="28">
        <v>97</v>
      </c>
      <c r="I8" s="28">
        <v>8.6</v>
      </c>
      <c r="J8" s="28">
        <v>74</v>
      </c>
      <c r="K8" s="28">
        <v>49.9</v>
      </c>
      <c r="L8" s="28">
        <f>SUM(5/400)*100</f>
        <v>1.25</v>
      </c>
    </row>
    <row r="9" spans="2:12" x14ac:dyDescent="0.25">
      <c r="B9" s="24" t="s">
        <v>69</v>
      </c>
      <c r="C9" s="25" t="s">
        <v>214</v>
      </c>
      <c r="D9" s="26" t="s">
        <v>215</v>
      </c>
      <c r="E9" s="27">
        <v>400</v>
      </c>
      <c r="F9" s="27">
        <v>22</v>
      </c>
      <c r="G9" s="28">
        <v>14.1</v>
      </c>
      <c r="H9" s="28">
        <v>95</v>
      </c>
      <c r="I9" s="28">
        <v>13.3</v>
      </c>
      <c r="J9" s="28">
        <v>91</v>
      </c>
      <c r="K9" s="28">
        <v>9.4</v>
      </c>
      <c r="L9" s="28">
        <f>SUM(6/400)*100</f>
        <v>1.5</v>
      </c>
    </row>
    <row r="10" spans="2:12" x14ac:dyDescent="0.25">
      <c r="B10" s="20" t="s">
        <v>69</v>
      </c>
      <c r="C10" s="20" t="s">
        <v>13</v>
      </c>
      <c r="D10" s="21" t="s">
        <v>34</v>
      </c>
      <c r="E10" s="22">
        <v>400</v>
      </c>
      <c r="F10" s="22">
        <v>37</v>
      </c>
      <c r="G10" s="23">
        <v>9.4</v>
      </c>
      <c r="H10" s="23">
        <v>92</v>
      </c>
      <c r="I10" s="23">
        <v>12.3</v>
      </c>
      <c r="J10" s="23">
        <v>85</v>
      </c>
      <c r="K10" s="23">
        <v>9.1999999999999993</v>
      </c>
      <c r="L10" s="23">
        <f>SUM(2/400)*100</f>
        <v>0.5</v>
      </c>
    </row>
    <row r="11" spans="2:12" x14ac:dyDescent="0.25">
      <c r="B11" s="29" t="s">
        <v>69</v>
      </c>
      <c r="C11" s="29" t="s">
        <v>68</v>
      </c>
      <c r="D11" s="30" t="s">
        <v>61</v>
      </c>
      <c r="E11" s="31">
        <v>400</v>
      </c>
      <c r="F11" s="31">
        <v>27</v>
      </c>
      <c r="G11" s="32">
        <v>11.9</v>
      </c>
      <c r="H11" s="32">
        <v>96</v>
      </c>
      <c r="I11" s="32">
        <v>11.3</v>
      </c>
      <c r="J11" s="32">
        <v>89</v>
      </c>
      <c r="K11" s="32">
        <v>51.4</v>
      </c>
      <c r="L11" s="32">
        <f>SUM(27/400)*100</f>
        <v>6.75</v>
      </c>
    </row>
    <row r="12" spans="2:12" x14ac:dyDescent="0.25">
      <c r="B12" s="33" t="s">
        <v>69</v>
      </c>
      <c r="C12" s="34" t="s">
        <v>14</v>
      </c>
      <c r="D12" s="35" t="s">
        <v>35</v>
      </c>
      <c r="E12" s="36">
        <v>400</v>
      </c>
      <c r="F12" s="36">
        <v>40</v>
      </c>
      <c r="G12" s="37">
        <v>9.6999999999999993</v>
      </c>
      <c r="H12" s="37">
        <v>95</v>
      </c>
      <c r="I12" s="37">
        <v>11.5</v>
      </c>
      <c r="J12" s="37">
        <v>75</v>
      </c>
      <c r="K12" s="37">
        <v>8.1</v>
      </c>
      <c r="L12" s="37">
        <f>SUM(5/400)*100</f>
        <v>1.25</v>
      </c>
    </row>
    <row r="13" spans="2:12" x14ac:dyDescent="0.25">
      <c r="B13" s="33" t="s">
        <v>69</v>
      </c>
      <c r="C13" s="29" t="s">
        <v>63</v>
      </c>
      <c r="D13" s="35" t="s">
        <v>56</v>
      </c>
      <c r="E13" s="36">
        <v>400</v>
      </c>
      <c r="F13" s="36">
        <v>36</v>
      </c>
      <c r="G13" s="37">
        <v>11.7</v>
      </c>
      <c r="H13" s="32">
        <v>100</v>
      </c>
      <c r="I13" s="32">
        <v>12.1</v>
      </c>
      <c r="J13" s="37">
        <v>92</v>
      </c>
      <c r="K13" s="37">
        <v>20.9</v>
      </c>
      <c r="L13" s="37">
        <f>SUM(22/400)*100</f>
        <v>5.5</v>
      </c>
    </row>
    <row r="14" spans="2:12" x14ac:dyDescent="0.25">
      <c r="B14" s="33" t="s">
        <v>69</v>
      </c>
      <c r="C14" s="29" t="s">
        <v>65</v>
      </c>
      <c r="D14" s="35" t="s">
        <v>58</v>
      </c>
      <c r="E14" s="36">
        <v>400</v>
      </c>
      <c r="F14" s="36">
        <v>19</v>
      </c>
      <c r="G14" s="37">
        <v>14.8</v>
      </c>
      <c r="H14" s="32">
        <v>100</v>
      </c>
      <c r="I14" s="32">
        <v>10.8</v>
      </c>
      <c r="J14" s="37">
        <v>78</v>
      </c>
      <c r="K14" s="37">
        <v>19.7</v>
      </c>
      <c r="L14" s="37">
        <f>SUM(19/400)*100</f>
        <v>4.75</v>
      </c>
    </row>
    <row r="15" spans="2:12" x14ac:dyDescent="0.25">
      <c r="B15" s="29" t="s">
        <v>69</v>
      </c>
      <c r="C15" s="29" t="s">
        <v>66</v>
      </c>
      <c r="D15" s="30" t="s">
        <v>59</v>
      </c>
      <c r="E15" s="31">
        <v>400</v>
      </c>
      <c r="F15" s="31">
        <v>15</v>
      </c>
      <c r="G15" s="32">
        <v>16.5</v>
      </c>
      <c r="H15" s="32">
        <v>93</v>
      </c>
      <c r="I15" s="32">
        <v>17.7</v>
      </c>
      <c r="J15" s="32">
        <v>80</v>
      </c>
      <c r="K15" s="32">
        <v>1.2</v>
      </c>
      <c r="L15" s="32">
        <f>SUM(15/400)*100</f>
        <v>3.75</v>
      </c>
    </row>
    <row r="16" spans="2:12" x14ac:dyDescent="0.25">
      <c r="B16" s="33" t="s">
        <v>69</v>
      </c>
      <c r="C16" s="29" t="s">
        <v>64</v>
      </c>
      <c r="D16" s="35" t="s">
        <v>57</v>
      </c>
      <c r="E16" s="36">
        <v>400</v>
      </c>
      <c r="F16" s="36">
        <v>23</v>
      </c>
      <c r="G16" s="37">
        <v>13.8</v>
      </c>
      <c r="H16" s="32">
        <v>100</v>
      </c>
      <c r="I16" s="32">
        <v>13.9</v>
      </c>
      <c r="J16" s="37">
        <v>87</v>
      </c>
      <c r="K16" s="37">
        <v>4.5999999999999996</v>
      </c>
      <c r="L16" s="37">
        <f>SUM(23/400)*100</f>
        <v>5.75</v>
      </c>
    </row>
    <row r="17" spans="2:14" x14ac:dyDescent="0.25">
      <c r="B17" s="29" t="s">
        <v>69</v>
      </c>
      <c r="C17" s="29" t="s">
        <v>62</v>
      </c>
      <c r="D17" s="30" t="s">
        <v>55</v>
      </c>
      <c r="E17" s="31">
        <v>400</v>
      </c>
      <c r="F17" s="31">
        <v>22</v>
      </c>
      <c r="G17" s="32">
        <v>15.4</v>
      </c>
      <c r="H17" s="32">
        <v>95</v>
      </c>
      <c r="I17" s="32">
        <v>16</v>
      </c>
      <c r="J17" s="32">
        <v>91</v>
      </c>
      <c r="K17" s="32">
        <v>1.7</v>
      </c>
      <c r="L17" s="32">
        <f>SUM(17/400)*100</f>
        <v>4.25</v>
      </c>
    </row>
    <row r="18" spans="2:14" x14ac:dyDescent="0.25">
      <c r="B18" s="29" t="s">
        <v>69</v>
      </c>
      <c r="C18" s="29" t="s">
        <v>67</v>
      </c>
      <c r="D18" s="30" t="s">
        <v>60</v>
      </c>
      <c r="E18" s="31">
        <v>400</v>
      </c>
      <c r="F18" s="31">
        <v>26</v>
      </c>
      <c r="G18" s="32">
        <v>2.2999999999999998</v>
      </c>
      <c r="H18" s="32">
        <v>100</v>
      </c>
      <c r="I18" s="32">
        <v>6</v>
      </c>
      <c r="J18" s="32">
        <v>96</v>
      </c>
      <c r="K18" s="32">
        <v>80</v>
      </c>
      <c r="L18" s="32">
        <f>SUM(26/400)*100</f>
        <v>6.5</v>
      </c>
    </row>
    <row r="19" spans="2:14" x14ac:dyDescent="0.25">
      <c r="B19" s="38" t="s">
        <v>69</v>
      </c>
      <c r="C19" s="38" t="s">
        <v>220</v>
      </c>
      <c r="D19" s="39" t="s">
        <v>28</v>
      </c>
      <c r="E19" s="40">
        <v>400</v>
      </c>
      <c r="F19" s="40">
        <v>32</v>
      </c>
      <c r="G19" s="41">
        <v>15.4</v>
      </c>
      <c r="H19" s="41">
        <v>96</v>
      </c>
      <c r="I19" s="42">
        <v>18.8</v>
      </c>
      <c r="J19" s="42">
        <v>84</v>
      </c>
      <c r="K19" s="42">
        <v>1.5</v>
      </c>
      <c r="L19" s="42">
        <f>SUM(3/400)*100</f>
        <v>0.75</v>
      </c>
    </row>
    <row r="20" spans="2:14" x14ac:dyDescent="0.25">
      <c r="B20" s="33" t="s">
        <v>69</v>
      </c>
      <c r="C20" s="33" t="s">
        <v>221</v>
      </c>
      <c r="D20" s="35" t="s">
        <v>48</v>
      </c>
      <c r="E20" s="36">
        <v>400</v>
      </c>
      <c r="F20" s="36">
        <v>27</v>
      </c>
      <c r="G20" s="37">
        <v>15.4</v>
      </c>
      <c r="H20" s="37">
        <v>96</v>
      </c>
      <c r="I20" s="37">
        <v>18.899999999999999</v>
      </c>
      <c r="J20" s="37">
        <v>89</v>
      </c>
      <c r="K20" s="37">
        <v>1</v>
      </c>
      <c r="L20" s="37">
        <f>SUM(7/400)*100</f>
        <v>1.7500000000000002</v>
      </c>
    </row>
    <row r="21" spans="2:14" x14ac:dyDescent="0.25">
      <c r="B21" s="33" t="s">
        <v>69</v>
      </c>
      <c r="C21" s="33" t="s">
        <v>222</v>
      </c>
      <c r="D21" s="35" t="s">
        <v>29</v>
      </c>
      <c r="E21" s="36">
        <v>400</v>
      </c>
      <c r="F21" s="36">
        <v>37</v>
      </c>
      <c r="G21" s="43">
        <v>14.8</v>
      </c>
      <c r="H21" s="43">
        <v>95</v>
      </c>
      <c r="I21" s="37">
        <v>20</v>
      </c>
      <c r="J21" s="37">
        <v>84</v>
      </c>
      <c r="K21" s="37">
        <v>2.7</v>
      </c>
      <c r="L21" s="37">
        <f>SUM(6/400)*100</f>
        <v>1.5</v>
      </c>
    </row>
    <row r="22" spans="2:14" x14ac:dyDescent="0.25">
      <c r="B22" s="33" t="s">
        <v>69</v>
      </c>
      <c r="C22" s="33" t="s">
        <v>24</v>
      </c>
      <c r="D22" s="35" t="s">
        <v>218</v>
      </c>
      <c r="E22" s="36">
        <v>400</v>
      </c>
      <c r="F22" s="36">
        <v>38</v>
      </c>
      <c r="G22" s="37">
        <v>9</v>
      </c>
      <c r="H22" s="32">
        <v>97</v>
      </c>
      <c r="I22" s="32">
        <v>9.4</v>
      </c>
      <c r="J22" s="37">
        <v>87</v>
      </c>
      <c r="K22" s="37">
        <v>22.4</v>
      </c>
      <c r="L22" s="37">
        <f>SUM(1/400)*100</f>
        <v>0.25</v>
      </c>
    </row>
    <row r="23" spans="2:14" x14ac:dyDescent="0.25">
      <c r="B23" s="29" t="s">
        <v>69</v>
      </c>
      <c r="C23" s="29" t="s">
        <v>27</v>
      </c>
      <c r="D23" s="30" t="s">
        <v>52</v>
      </c>
      <c r="E23" s="31">
        <v>400</v>
      </c>
      <c r="F23" s="31">
        <v>36</v>
      </c>
      <c r="G23" s="32">
        <v>16.600000000000001</v>
      </c>
      <c r="H23" s="32">
        <v>100</v>
      </c>
      <c r="I23" s="32">
        <v>15.7</v>
      </c>
      <c r="J23" s="32">
        <v>83</v>
      </c>
      <c r="K23" s="32">
        <v>3</v>
      </c>
      <c r="L23" s="32">
        <v>0</v>
      </c>
    </row>
    <row r="24" spans="2:14" x14ac:dyDescent="0.25">
      <c r="B24" s="33" t="s">
        <v>69</v>
      </c>
      <c r="C24" s="33" t="s">
        <v>22</v>
      </c>
      <c r="D24" s="35" t="s">
        <v>49</v>
      </c>
      <c r="E24" s="36">
        <v>400</v>
      </c>
      <c r="F24" s="36">
        <v>18</v>
      </c>
      <c r="G24" s="37">
        <v>13.4</v>
      </c>
      <c r="H24" s="37">
        <v>95</v>
      </c>
      <c r="I24" s="37">
        <v>9.6999999999999993</v>
      </c>
      <c r="J24" s="37">
        <v>89</v>
      </c>
      <c r="K24" s="37">
        <v>4.2</v>
      </c>
      <c r="L24" s="37">
        <f>SUM(2/400)*100</f>
        <v>0.5</v>
      </c>
    </row>
    <row r="25" spans="2:14" x14ac:dyDescent="0.25">
      <c r="B25" s="29" t="s">
        <v>69</v>
      </c>
      <c r="C25" s="29" t="s">
        <v>26</v>
      </c>
      <c r="D25" s="30" t="s">
        <v>51</v>
      </c>
      <c r="E25" s="31">
        <v>400</v>
      </c>
      <c r="F25" s="31">
        <v>23</v>
      </c>
      <c r="G25" s="32">
        <v>13.9</v>
      </c>
      <c r="H25" s="32">
        <v>100</v>
      </c>
      <c r="I25" s="32">
        <v>10.8</v>
      </c>
      <c r="J25" s="32">
        <v>91</v>
      </c>
      <c r="K25" s="32">
        <v>43.8</v>
      </c>
      <c r="L25" s="32">
        <v>0</v>
      </c>
    </row>
    <row r="26" spans="2:14" x14ac:dyDescent="0.25">
      <c r="B26" s="33" t="s">
        <v>69</v>
      </c>
      <c r="C26" s="33" t="s">
        <v>25</v>
      </c>
      <c r="D26" s="35" t="s">
        <v>50</v>
      </c>
      <c r="E26" s="36">
        <v>400</v>
      </c>
      <c r="F26" s="36">
        <v>36</v>
      </c>
      <c r="G26" s="37">
        <v>12.9</v>
      </c>
      <c r="H26" s="32">
        <v>100</v>
      </c>
      <c r="I26" s="32">
        <v>12.7</v>
      </c>
      <c r="J26" s="37">
        <v>92</v>
      </c>
      <c r="K26" s="37">
        <v>22.7</v>
      </c>
      <c r="L26" s="37">
        <f>SUM(1/400)*100</f>
        <v>0.25</v>
      </c>
    </row>
    <row r="27" spans="2:14" x14ac:dyDescent="0.25">
      <c r="B27" s="33" t="s">
        <v>69</v>
      </c>
      <c r="C27" s="33" t="s">
        <v>23</v>
      </c>
      <c r="D27" s="35" t="s">
        <v>219</v>
      </c>
      <c r="E27" s="36">
        <v>400</v>
      </c>
      <c r="F27" s="36">
        <v>18</v>
      </c>
      <c r="G27" s="37">
        <v>12.7</v>
      </c>
      <c r="H27" s="37">
        <v>100</v>
      </c>
      <c r="I27" s="37">
        <v>15.6</v>
      </c>
      <c r="J27" s="37">
        <v>78</v>
      </c>
      <c r="K27" s="37">
        <v>6.8</v>
      </c>
      <c r="L27" s="37">
        <v>0</v>
      </c>
    </row>
    <row r="28" spans="2:14" x14ac:dyDescent="0.25">
      <c r="B28" s="38" t="s">
        <v>69</v>
      </c>
      <c r="C28" s="38" t="s">
        <v>20</v>
      </c>
      <c r="D28" s="39" t="s">
        <v>41</v>
      </c>
      <c r="E28" s="40">
        <v>400</v>
      </c>
      <c r="F28" s="40">
        <v>30</v>
      </c>
      <c r="G28" s="42">
        <v>15.5</v>
      </c>
      <c r="H28" s="42">
        <v>93</v>
      </c>
      <c r="I28" s="42">
        <v>20</v>
      </c>
      <c r="J28" s="42">
        <v>84</v>
      </c>
      <c r="K28" s="42">
        <v>0.8</v>
      </c>
      <c r="L28" s="42">
        <v>0</v>
      </c>
      <c r="M28" s="4"/>
      <c r="N28" s="4"/>
    </row>
    <row r="29" spans="2:14" x14ac:dyDescent="0.25">
      <c r="B29" s="38" t="s">
        <v>69</v>
      </c>
      <c r="C29" s="38" t="s">
        <v>21</v>
      </c>
      <c r="D29" s="39" t="s">
        <v>42</v>
      </c>
      <c r="E29" s="40">
        <v>400</v>
      </c>
      <c r="F29" s="40">
        <v>28</v>
      </c>
      <c r="G29" s="42">
        <v>14.8</v>
      </c>
      <c r="H29" s="42">
        <v>100</v>
      </c>
      <c r="I29" s="42">
        <v>20</v>
      </c>
      <c r="J29" s="42">
        <v>86</v>
      </c>
      <c r="K29" s="42">
        <v>0.7</v>
      </c>
      <c r="L29" s="42">
        <f>SUM(2/400)*100</f>
        <v>0.5</v>
      </c>
      <c r="M29" s="4"/>
      <c r="N29" s="4"/>
    </row>
    <row r="30" spans="2:14" x14ac:dyDescent="0.25">
      <c r="B30" s="38" t="s">
        <v>69</v>
      </c>
      <c r="C30" s="38" t="s">
        <v>223</v>
      </c>
      <c r="D30" s="39" t="s">
        <v>43</v>
      </c>
      <c r="E30" s="40">
        <v>400</v>
      </c>
      <c r="F30" s="40">
        <v>37</v>
      </c>
      <c r="G30" s="42">
        <v>10.7</v>
      </c>
      <c r="H30" s="42">
        <v>97</v>
      </c>
      <c r="I30" s="42">
        <v>11.7</v>
      </c>
      <c r="J30" s="42">
        <v>89</v>
      </c>
      <c r="K30" s="42">
        <v>2</v>
      </c>
      <c r="L30" s="42">
        <f>SUM(2/400)*100</f>
        <v>0.5</v>
      </c>
      <c r="M30" s="4"/>
      <c r="N30" s="4"/>
    </row>
    <row r="31" spans="2:14" x14ac:dyDescent="0.25">
      <c r="B31" s="38" t="s">
        <v>69</v>
      </c>
      <c r="C31" s="38" t="s">
        <v>224</v>
      </c>
      <c r="D31" s="39" t="s">
        <v>44</v>
      </c>
      <c r="E31" s="40">
        <v>400</v>
      </c>
      <c r="F31" s="40">
        <v>23</v>
      </c>
      <c r="G31" s="42">
        <v>13.9</v>
      </c>
      <c r="H31" s="42">
        <v>96</v>
      </c>
      <c r="I31" s="42">
        <v>15.3</v>
      </c>
      <c r="J31" s="42">
        <v>82</v>
      </c>
      <c r="K31" s="42">
        <v>0</v>
      </c>
      <c r="L31" s="42">
        <f>SUM(3/400)*100</f>
        <v>0.75</v>
      </c>
    </row>
    <row r="32" spans="2:14" x14ac:dyDescent="0.25">
      <c r="B32" s="38" t="s">
        <v>69</v>
      </c>
      <c r="C32" s="38" t="s">
        <v>225</v>
      </c>
      <c r="D32" s="39" t="s">
        <v>45</v>
      </c>
      <c r="E32" s="40">
        <v>400</v>
      </c>
      <c r="F32" s="40">
        <v>25</v>
      </c>
      <c r="G32" s="42">
        <v>13.5</v>
      </c>
      <c r="H32" s="42">
        <v>92</v>
      </c>
      <c r="I32" s="42">
        <v>13.7</v>
      </c>
      <c r="J32" s="42">
        <v>80</v>
      </c>
      <c r="K32" s="42">
        <v>0.2</v>
      </c>
      <c r="L32" s="42">
        <f>SUM(2/400)*100</f>
        <v>0.5</v>
      </c>
    </row>
    <row r="33" spans="1:14" x14ac:dyDescent="0.25">
      <c r="B33" s="38" t="s">
        <v>69</v>
      </c>
      <c r="C33" s="38" t="s">
        <v>226</v>
      </c>
      <c r="D33" s="39" t="s">
        <v>47</v>
      </c>
      <c r="E33" s="40">
        <v>400</v>
      </c>
      <c r="F33" s="40">
        <v>22</v>
      </c>
      <c r="G33" s="42">
        <v>15.4</v>
      </c>
      <c r="H33" s="42">
        <v>95</v>
      </c>
      <c r="I33" s="42">
        <v>20</v>
      </c>
      <c r="J33" s="42">
        <v>77</v>
      </c>
      <c r="K33" s="42">
        <v>0</v>
      </c>
      <c r="L33" s="42">
        <v>0</v>
      </c>
    </row>
    <row r="34" spans="1:14" x14ac:dyDescent="0.25">
      <c r="A34" s="4"/>
      <c r="B34" s="38" t="s">
        <v>69</v>
      </c>
      <c r="C34" s="38" t="s">
        <v>227</v>
      </c>
      <c r="D34" s="39" t="s">
        <v>46</v>
      </c>
      <c r="E34" s="40">
        <v>400</v>
      </c>
      <c r="F34" s="40">
        <v>25</v>
      </c>
      <c r="G34" s="42">
        <v>14.4</v>
      </c>
      <c r="H34" s="42">
        <v>96</v>
      </c>
      <c r="I34" s="42">
        <v>13.6</v>
      </c>
      <c r="J34" s="42">
        <v>92</v>
      </c>
      <c r="K34" s="42">
        <v>0.5</v>
      </c>
      <c r="L34" s="42">
        <f>SUM(2/400)*100</f>
        <v>0.5</v>
      </c>
      <c r="M34" s="4"/>
      <c r="N34" s="4"/>
    </row>
    <row r="35" spans="1:14" x14ac:dyDescent="0.25">
      <c r="A35" s="4"/>
      <c r="B35" s="20" t="s">
        <v>69</v>
      </c>
      <c r="C35" s="20" t="s">
        <v>11</v>
      </c>
      <c r="D35" s="21" t="s">
        <v>32</v>
      </c>
      <c r="E35" s="22">
        <v>400</v>
      </c>
      <c r="F35" s="22">
        <v>19</v>
      </c>
      <c r="G35" s="45">
        <v>14.9</v>
      </c>
      <c r="H35" s="45">
        <v>100</v>
      </c>
      <c r="I35" s="23">
        <v>20</v>
      </c>
      <c r="J35" s="23">
        <v>84</v>
      </c>
      <c r="K35" s="23">
        <v>2.2000000000000002</v>
      </c>
      <c r="L35" s="23">
        <f>SUM(4/400)*100</f>
        <v>1</v>
      </c>
      <c r="M35" s="4"/>
      <c r="N35" s="4"/>
    </row>
    <row r="36" spans="1:14" x14ac:dyDescent="0.25">
      <c r="A36" s="4"/>
      <c r="B36" s="20" t="s">
        <v>69</v>
      </c>
      <c r="C36" s="20" t="s">
        <v>12</v>
      </c>
      <c r="D36" s="21" t="s">
        <v>33</v>
      </c>
      <c r="E36" s="22">
        <v>400</v>
      </c>
      <c r="F36" s="22">
        <v>24</v>
      </c>
      <c r="G36" s="23">
        <v>5</v>
      </c>
      <c r="H36" s="23">
        <v>100</v>
      </c>
      <c r="I36" s="23">
        <v>5.9</v>
      </c>
      <c r="J36" s="23">
        <v>84</v>
      </c>
      <c r="K36" s="23">
        <v>24.9</v>
      </c>
      <c r="L36" s="23">
        <f>SUM(6/400)*100</f>
        <v>1.5</v>
      </c>
      <c r="M36" s="4"/>
      <c r="N36" s="4"/>
    </row>
    <row r="37" spans="1:14" x14ac:dyDescent="0.25">
      <c r="A37" s="4"/>
      <c r="B37" s="20" t="s">
        <v>69</v>
      </c>
      <c r="C37" s="20" t="s">
        <v>19</v>
      </c>
      <c r="D37" s="21" t="s">
        <v>40</v>
      </c>
      <c r="E37" s="22">
        <v>400</v>
      </c>
      <c r="F37" s="22">
        <v>26</v>
      </c>
      <c r="G37" s="23">
        <v>14.9</v>
      </c>
      <c r="H37" s="23">
        <v>96</v>
      </c>
      <c r="I37" s="23">
        <v>14.2</v>
      </c>
      <c r="J37" s="23">
        <v>85</v>
      </c>
      <c r="K37" s="23">
        <v>0.7</v>
      </c>
      <c r="L37" s="23">
        <f>SUM(21/400)*100</f>
        <v>5.25</v>
      </c>
      <c r="M37" s="4"/>
      <c r="N37" s="4"/>
    </row>
    <row r="38" spans="1:14" x14ac:dyDescent="0.25">
      <c r="A38" s="4"/>
      <c r="B38" s="20" t="s">
        <v>69</v>
      </c>
      <c r="C38" s="20" t="s">
        <v>228</v>
      </c>
      <c r="D38" s="21" t="s">
        <v>30</v>
      </c>
      <c r="E38" s="22">
        <v>400</v>
      </c>
      <c r="F38" s="22">
        <v>39</v>
      </c>
      <c r="G38" s="45">
        <v>15.3</v>
      </c>
      <c r="H38" s="45">
        <v>90</v>
      </c>
      <c r="I38" s="23">
        <v>15.8</v>
      </c>
      <c r="J38" s="23">
        <v>82</v>
      </c>
      <c r="K38" s="23">
        <v>4.7</v>
      </c>
      <c r="L38" s="23">
        <f>SUM(6/400)*100</f>
        <v>1.5</v>
      </c>
      <c r="M38" s="4"/>
      <c r="N38" s="4"/>
    </row>
    <row r="39" spans="1:14" ht="15.75" thickBot="1" x14ac:dyDescent="0.3">
      <c r="B39" s="46" t="s">
        <v>69</v>
      </c>
      <c r="C39" s="46" t="s">
        <v>229</v>
      </c>
      <c r="D39" s="47" t="s">
        <v>31</v>
      </c>
      <c r="E39" s="48">
        <v>400</v>
      </c>
      <c r="F39" s="48">
        <v>33</v>
      </c>
      <c r="G39" s="49">
        <v>14.1</v>
      </c>
      <c r="H39" s="49">
        <v>91</v>
      </c>
      <c r="I39" s="50">
        <v>16.3</v>
      </c>
      <c r="J39" s="50">
        <v>79</v>
      </c>
      <c r="K39" s="50">
        <v>4.7</v>
      </c>
      <c r="L39" s="50">
        <f>SUM(7/400)*100</f>
        <v>1.7500000000000002</v>
      </c>
    </row>
    <row r="40" spans="1:14" x14ac:dyDescent="0.25">
      <c r="C40" s="17"/>
    </row>
    <row r="41" spans="1:14" x14ac:dyDescent="0.25">
      <c r="C41" s="17"/>
    </row>
    <row r="42" spans="1:14" x14ac:dyDescent="0.25">
      <c r="B42" s="20" t="s">
        <v>235</v>
      </c>
    </row>
    <row r="43" spans="1:14" x14ac:dyDescent="0.25">
      <c r="B43" s="51" t="s">
        <v>236</v>
      </c>
    </row>
    <row r="44" spans="1:14" x14ac:dyDescent="0.25">
      <c r="B44" s="38" t="s">
        <v>237</v>
      </c>
    </row>
    <row r="45" spans="1:14" x14ac:dyDescent="0.25">
      <c r="B45" s="44" t="s">
        <v>238</v>
      </c>
    </row>
  </sheetData>
  <sortState ref="B3:L39">
    <sortCondition ref="C3:C39"/>
  </sortState>
  <conditionalFormatting sqref="C37:C39">
    <cfRule type="cellIs" dxfId="5" priority="1" operator="between">
      <formula>0</formula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189"/>
  <sheetViews>
    <sheetView zoomScale="70" zoomScaleNormal="70" workbookViewId="0"/>
  </sheetViews>
  <sheetFormatPr defaultRowHeight="15" x14ac:dyDescent="0.25"/>
  <cols>
    <col min="1" max="1" width="3.28515625" customWidth="1"/>
    <col min="2" max="2" width="72.42578125" style="8" bestFit="1" customWidth="1"/>
    <col min="3" max="3" width="6.28515625" style="5" bestFit="1" customWidth="1"/>
    <col min="4" max="7" width="6.7109375" style="5" bestFit="1" customWidth="1"/>
    <col min="8" max="10" width="6.28515625" style="5" bestFit="1" customWidth="1"/>
    <col min="11" max="11" width="6.7109375" style="5" bestFit="1" customWidth="1"/>
    <col min="12" max="12" width="6.28515625" style="5" bestFit="1" customWidth="1"/>
    <col min="13" max="14" width="6.7109375" style="5" bestFit="1" customWidth="1"/>
    <col min="15" max="19" width="7.140625" style="5" bestFit="1" customWidth="1"/>
    <col min="20" max="22" width="7.42578125" style="5" bestFit="1" customWidth="1"/>
    <col min="23" max="23" width="6.7109375" style="5" bestFit="1" customWidth="1"/>
    <col min="24" max="29" width="7.140625" style="5" bestFit="1" customWidth="1"/>
    <col min="30" max="30" width="7.140625" style="3" bestFit="1" customWidth="1"/>
    <col min="31" max="31" width="7.42578125" style="3" bestFit="1" customWidth="1"/>
    <col min="32" max="33" width="13.42578125" style="3" bestFit="1" customWidth="1"/>
    <col min="34" max="34" width="7.42578125" style="3" bestFit="1" customWidth="1"/>
    <col min="35" max="36" width="11.28515625" style="3" bestFit="1" customWidth="1"/>
    <col min="37" max="39" width="6" style="10" bestFit="1" customWidth="1"/>
  </cols>
  <sheetData>
    <row r="2" spans="2:39" x14ac:dyDescent="0.25">
      <c r="B2" s="12" t="s">
        <v>53</v>
      </c>
      <c r="C2" s="66" t="s">
        <v>1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7"/>
      <c r="AE2" s="7"/>
      <c r="AF2" s="7"/>
      <c r="AG2" s="7"/>
      <c r="AH2" s="7"/>
      <c r="AI2" s="7"/>
      <c r="AJ2" s="7"/>
      <c r="AK2" s="15"/>
      <c r="AL2" s="15"/>
      <c r="AM2" s="15"/>
    </row>
    <row r="3" spans="2:39" ht="15.75" thickBot="1" x14ac:dyDescent="0.3">
      <c r="B3" s="16"/>
      <c r="C3" s="52" t="s">
        <v>16</v>
      </c>
      <c r="D3" s="52" t="s">
        <v>18</v>
      </c>
      <c r="E3" s="52" t="s">
        <v>17</v>
      </c>
      <c r="F3" s="52" t="s">
        <v>15</v>
      </c>
      <c r="G3" s="53" t="s">
        <v>212</v>
      </c>
      <c r="H3" s="53" t="s">
        <v>213</v>
      </c>
      <c r="I3" s="53" t="s">
        <v>214</v>
      </c>
      <c r="J3" s="52" t="s">
        <v>13</v>
      </c>
      <c r="K3" s="54" t="s">
        <v>68</v>
      </c>
      <c r="L3" s="55" t="s">
        <v>14</v>
      </c>
      <c r="M3" s="54" t="s">
        <v>63</v>
      </c>
      <c r="N3" s="54" t="s">
        <v>230</v>
      </c>
      <c r="O3" s="54" t="s">
        <v>231</v>
      </c>
      <c r="P3" s="54" t="s">
        <v>232</v>
      </c>
      <c r="Q3" s="54" t="s">
        <v>233</v>
      </c>
      <c r="R3" s="54" t="s">
        <v>234</v>
      </c>
      <c r="S3" s="56" t="s">
        <v>220</v>
      </c>
      <c r="T3" s="54" t="s">
        <v>221</v>
      </c>
      <c r="U3" s="54" t="s">
        <v>222</v>
      </c>
      <c r="V3" s="54" t="s">
        <v>24</v>
      </c>
      <c r="W3" s="54" t="s">
        <v>27</v>
      </c>
      <c r="X3" s="54" t="s">
        <v>22</v>
      </c>
      <c r="Y3" s="54" t="s">
        <v>26</v>
      </c>
      <c r="Z3" s="54" t="s">
        <v>25</v>
      </c>
      <c r="AA3" s="54" t="s">
        <v>23</v>
      </c>
      <c r="AB3" s="56" t="s">
        <v>20</v>
      </c>
      <c r="AC3" s="56" t="s">
        <v>21</v>
      </c>
      <c r="AD3" s="56" t="s">
        <v>223</v>
      </c>
      <c r="AE3" s="56" t="s">
        <v>224</v>
      </c>
      <c r="AF3" s="56" t="s">
        <v>225</v>
      </c>
      <c r="AG3" s="56" t="s">
        <v>226</v>
      </c>
      <c r="AH3" s="56" t="s">
        <v>227</v>
      </c>
      <c r="AI3" s="52" t="s">
        <v>11</v>
      </c>
      <c r="AJ3" s="52" t="s">
        <v>12</v>
      </c>
      <c r="AK3" s="52" t="s">
        <v>19</v>
      </c>
      <c r="AL3" s="52" t="s">
        <v>228</v>
      </c>
      <c r="AM3" s="54" t="s">
        <v>229</v>
      </c>
    </row>
    <row r="4" spans="2:39" x14ac:dyDescent="0.25">
      <c r="B4" s="11" t="s">
        <v>54</v>
      </c>
      <c r="C4" s="5">
        <v>5</v>
      </c>
      <c r="D4" s="5">
        <v>4</v>
      </c>
      <c r="E4" s="5">
        <v>14</v>
      </c>
      <c r="F4" s="5">
        <v>8</v>
      </c>
      <c r="G4" s="9">
        <v>46</v>
      </c>
      <c r="H4" s="9">
        <v>5</v>
      </c>
      <c r="I4" s="9">
        <v>6</v>
      </c>
      <c r="J4" s="5">
        <v>2</v>
      </c>
      <c r="K4" s="5">
        <v>20</v>
      </c>
      <c r="L4" s="5">
        <v>5</v>
      </c>
      <c r="M4" s="5">
        <v>22</v>
      </c>
      <c r="N4" s="5">
        <v>17</v>
      </c>
      <c r="O4" s="5">
        <v>21</v>
      </c>
      <c r="P4" s="5">
        <v>17</v>
      </c>
      <c r="Q4" s="5">
        <v>17</v>
      </c>
      <c r="R4" s="5">
        <v>5</v>
      </c>
      <c r="S4" s="5">
        <v>3</v>
      </c>
      <c r="T4" s="5">
        <v>7</v>
      </c>
      <c r="U4" s="5">
        <v>6</v>
      </c>
      <c r="V4" s="5">
        <v>1</v>
      </c>
      <c r="W4" s="5">
        <v>0</v>
      </c>
      <c r="X4" s="5">
        <v>2</v>
      </c>
      <c r="Y4" s="5">
        <v>0</v>
      </c>
      <c r="Z4" s="5">
        <v>1</v>
      </c>
      <c r="AA4" s="5">
        <v>0</v>
      </c>
      <c r="AB4" s="5">
        <v>0</v>
      </c>
      <c r="AC4" s="5">
        <v>2</v>
      </c>
      <c r="AD4" s="5">
        <v>2</v>
      </c>
      <c r="AE4" s="5">
        <v>8</v>
      </c>
      <c r="AF4" s="5">
        <v>2</v>
      </c>
      <c r="AG4" s="5">
        <v>0</v>
      </c>
      <c r="AH4" s="5">
        <v>2</v>
      </c>
      <c r="AI4" s="5">
        <v>4</v>
      </c>
      <c r="AJ4" s="5">
        <v>6</v>
      </c>
      <c r="AK4" s="5">
        <v>21</v>
      </c>
      <c r="AL4" s="5">
        <v>6</v>
      </c>
      <c r="AM4" s="5">
        <v>7</v>
      </c>
    </row>
    <row r="5" spans="2:39" x14ac:dyDescent="0.25">
      <c r="B5" s="8" t="s">
        <v>73</v>
      </c>
      <c r="C5" s="5">
        <v>0</v>
      </c>
      <c r="D5" s="5">
        <v>0</v>
      </c>
      <c r="E5" s="5">
        <v>0</v>
      </c>
      <c r="F5" s="5">
        <v>0</v>
      </c>
      <c r="G5" s="9"/>
      <c r="H5" s="9"/>
      <c r="I5" s="9"/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</row>
    <row r="6" spans="2:39" x14ac:dyDescent="0.25">
      <c r="B6" s="8" t="s">
        <v>74</v>
      </c>
      <c r="C6" s="5">
        <v>0</v>
      </c>
      <c r="D6" s="5">
        <v>0</v>
      </c>
      <c r="E6" s="5">
        <v>0</v>
      </c>
      <c r="F6" s="5">
        <v>0</v>
      </c>
      <c r="G6" s="9"/>
      <c r="H6" s="9"/>
      <c r="I6" s="9"/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2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1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1</v>
      </c>
    </row>
    <row r="7" spans="2:39" x14ac:dyDescent="0.25">
      <c r="B7" s="60" t="s">
        <v>269</v>
      </c>
      <c r="C7" s="5">
        <v>0</v>
      </c>
      <c r="D7" s="5">
        <v>0</v>
      </c>
      <c r="E7" s="5">
        <v>0</v>
      </c>
      <c r="F7" s="5">
        <v>0</v>
      </c>
      <c r="G7" s="9"/>
      <c r="H7" s="9"/>
      <c r="I7" s="9"/>
      <c r="J7" s="5">
        <v>0</v>
      </c>
      <c r="K7" s="5">
        <v>0</v>
      </c>
      <c r="L7" s="5">
        <v>0</v>
      </c>
      <c r="M7" s="5">
        <v>8</v>
      </c>
      <c r="N7" s="5">
        <v>0</v>
      </c>
      <c r="O7" s="5">
        <v>331</v>
      </c>
      <c r="P7" s="5">
        <v>20</v>
      </c>
      <c r="Q7" s="5">
        <v>163</v>
      </c>
      <c r="R7" s="5">
        <v>0</v>
      </c>
      <c r="S7" s="5">
        <v>143</v>
      </c>
      <c r="T7" s="5">
        <v>0</v>
      </c>
      <c r="U7" s="5">
        <v>64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7</v>
      </c>
      <c r="AJ7" s="5">
        <v>0</v>
      </c>
      <c r="AK7" s="5">
        <v>0</v>
      </c>
      <c r="AL7" s="5">
        <v>170</v>
      </c>
      <c r="AM7" s="5">
        <v>0</v>
      </c>
    </row>
    <row r="8" spans="2:39" x14ac:dyDescent="0.25">
      <c r="B8" s="60" t="s">
        <v>270</v>
      </c>
      <c r="C8" s="5">
        <v>0</v>
      </c>
      <c r="D8" s="5">
        <v>29</v>
      </c>
      <c r="E8" s="5">
        <v>0</v>
      </c>
      <c r="F8" s="5">
        <v>23</v>
      </c>
      <c r="G8" s="9"/>
      <c r="H8" s="9"/>
      <c r="I8" s="9"/>
      <c r="J8" s="5">
        <v>0</v>
      </c>
      <c r="K8" s="5">
        <v>0</v>
      </c>
      <c r="L8" s="5">
        <v>0</v>
      </c>
      <c r="M8" s="5">
        <v>0</v>
      </c>
      <c r="N8" s="5">
        <v>151</v>
      </c>
      <c r="O8" s="5">
        <v>0</v>
      </c>
      <c r="P8" s="5">
        <v>0</v>
      </c>
      <c r="Q8" s="5">
        <v>0</v>
      </c>
      <c r="R8" s="5">
        <v>1</v>
      </c>
      <c r="S8" s="5">
        <v>1</v>
      </c>
      <c r="T8" s="5">
        <v>44</v>
      </c>
      <c r="U8" s="5">
        <v>0</v>
      </c>
      <c r="V8" s="5">
        <v>3</v>
      </c>
      <c r="W8" s="5">
        <v>48</v>
      </c>
      <c r="X8" s="5">
        <v>0</v>
      </c>
      <c r="Y8" s="5">
        <v>0</v>
      </c>
      <c r="Z8" s="5">
        <v>5</v>
      </c>
      <c r="AA8" s="5">
        <v>2</v>
      </c>
      <c r="AB8" s="5">
        <v>96</v>
      </c>
      <c r="AC8" s="5">
        <v>39</v>
      </c>
      <c r="AD8" s="5">
        <v>13</v>
      </c>
      <c r="AE8" s="5">
        <v>4</v>
      </c>
      <c r="AF8" s="5">
        <v>12</v>
      </c>
      <c r="AG8" s="5">
        <v>38</v>
      </c>
      <c r="AH8" s="5">
        <v>3</v>
      </c>
      <c r="AI8" s="5">
        <v>30</v>
      </c>
      <c r="AJ8" s="5">
        <v>0</v>
      </c>
      <c r="AK8" s="5">
        <v>3</v>
      </c>
      <c r="AL8" s="5">
        <v>0</v>
      </c>
      <c r="AM8" s="5">
        <v>43</v>
      </c>
    </row>
    <row r="9" spans="2:39" x14ac:dyDescent="0.25">
      <c r="B9" s="60" t="s">
        <v>271</v>
      </c>
      <c r="C9" s="5">
        <v>0</v>
      </c>
      <c r="D9" s="5">
        <v>0</v>
      </c>
      <c r="E9" s="5">
        <v>0</v>
      </c>
      <c r="F9" s="5">
        <v>23</v>
      </c>
      <c r="G9" s="9"/>
      <c r="H9" s="9"/>
      <c r="I9" s="9"/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</row>
    <row r="10" spans="2:39" x14ac:dyDescent="0.25">
      <c r="B10" s="8" t="s">
        <v>75</v>
      </c>
      <c r="C10" s="5">
        <v>0</v>
      </c>
      <c r="D10" s="5">
        <v>0</v>
      </c>
      <c r="E10" s="5">
        <v>0</v>
      </c>
      <c r="F10" s="5">
        <v>0</v>
      </c>
      <c r="G10" s="9"/>
      <c r="H10" s="9"/>
      <c r="I10" s="9"/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2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</row>
    <row r="11" spans="2:39" x14ac:dyDescent="0.25">
      <c r="B11" s="8" t="s">
        <v>76</v>
      </c>
      <c r="C11" s="5">
        <v>13</v>
      </c>
      <c r="D11" s="5">
        <v>0</v>
      </c>
      <c r="E11" s="5">
        <v>0</v>
      </c>
      <c r="F11" s="5">
        <v>0</v>
      </c>
      <c r="G11" s="9"/>
      <c r="H11" s="9"/>
      <c r="I11" s="9"/>
      <c r="J11" s="5">
        <v>0</v>
      </c>
      <c r="K11" s="5">
        <v>0</v>
      </c>
      <c r="L11" s="5">
        <v>0</v>
      </c>
      <c r="M11" s="5">
        <v>1</v>
      </c>
      <c r="N11" s="5">
        <v>0</v>
      </c>
      <c r="O11" s="5">
        <v>0</v>
      </c>
      <c r="P11" s="5">
        <v>1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5</v>
      </c>
      <c r="W11" s="5">
        <v>1</v>
      </c>
      <c r="X11" s="5">
        <v>0</v>
      </c>
      <c r="Y11" s="5">
        <v>0</v>
      </c>
      <c r="Z11" s="5">
        <v>2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</row>
    <row r="12" spans="2:39" x14ac:dyDescent="0.25">
      <c r="B12" s="61" t="s">
        <v>251</v>
      </c>
      <c r="C12" s="5">
        <v>29</v>
      </c>
      <c r="D12" s="5">
        <v>1</v>
      </c>
      <c r="E12" s="5">
        <v>0</v>
      </c>
      <c r="F12" s="5">
        <v>8</v>
      </c>
      <c r="G12" s="9">
        <v>0</v>
      </c>
      <c r="H12" s="9">
        <v>2</v>
      </c>
      <c r="I12" s="9">
        <v>3</v>
      </c>
      <c r="J12" s="5">
        <v>0</v>
      </c>
      <c r="K12" s="5">
        <v>92</v>
      </c>
      <c r="L12" s="5">
        <v>0</v>
      </c>
      <c r="M12" s="5">
        <v>0</v>
      </c>
      <c r="N12" s="5">
        <v>0</v>
      </c>
      <c r="O12" s="5">
        <v>0</v>
      </c>
      <c r="P12" s="5">
        <v>1</v>
      </c>
      <c r="Q12" s="5">
        <v>0</v>
      </c>
      <c r="R12" s="5">
        <v>0</v>
      </c>
      <c r="S12" s="5">
        <v>0</v>
      </c>
      <c r="T12" s="5">
        <v>2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1</v>
      </c>
      <c r="AB12" s="5">
        <v>0</v>
      </c>
      <c r="AC12" s="5">
        <v>0</v>
      </c>
      <c r="AD12" s="5">
        <v>0</v>
      </c>
      <c r="AE12" s="5">
        <v>0</v>
      </c>
      <c r="AF12" s="5">
        <v>1</v>
      </c>
      <c r="AG12" s="5">
        <v>0</v>
      </c>
      <c r="AH12" s="5">
        <v>4</v>
      </c>
      <c r="AI12" s="5">
        <v>1</v>
      </c>
      <c r="AJ12" s="5">
        <v>0</v>
      </c>
      <c r="AK12" s="5">
        <v>0</v>
      </c>
      <c r="AL12" s="5">
        <v>4</v>
      </c>
      <c r="AM12" s="5">
        <v>6</v>
      </c>
    </row>
    <row r="13" spans="2:39" x14ac:dyDescent="0.25">
      <c r="B13" s="8" t="s">
        <v>77</v>
      </c>
      <c r="C13" s="5">
        <v>0</v>
      </c>
      <c r="D13" s="5">
        <v>0</v>
      </c>
      <c r="E13" s="5">
        <v>0</v>
      </c>
      <c r="F13" s="5">
        <v>0</v>
      </c>
      <c r="G13" s="9"/>
      <c r="H13" s="9"/>
      <c r="I13" s="9"/>
      <c r="J13" s="5">
        <v>0</v>
      </c>
      <c r="K13" s="5">
        <v>0</v>
      </c>
      <c r="L13" s="5">
        <v>1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1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2</v>
      </c>
      <c r="AK13" s="5">
        <v>0</v>
      </c>
      <c r="AL13" s="5">
        <v>0</v>
      </c>
      <c r="AM13" s="5">
        <v>0</v>
      </c>
    </row>
    <row r="14" spans="2:39" x14ac:dyDescent="0.25">
      <c r="B14" s="8" t="s">
        <v>78</v>
      </c>
      <c r="C14" s="5">
        <v>1</v>
      </c>
      <c r="D14" s="5">
        <v>0</v>
      </c>
      <c r="E14" s="5">
        <v>0</v>
      </c>
      <c r="F14" s="5">
        <v>3</v>
      </c>
      <c r="G14" s="9">
        <v>0</v>
      </c>
      <c r="H14" s="9">
        <v>4</v>
      </c>
      <c r="I14" s="9">
        <v>0</v>
      </c>
      <c r="J14" s="5">
        <v>2</v>
      </c>
      <c r="K14" s="5">
        <v>0</v>
      </c>
      <c r="L14" s="5">
        <v>0</v>
      </c>
      <c r="M14" s="5">
        <v>2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2</v>
      </c>
      <c r="Y14" s="5">
        <v>0</v>
      </c>
      <c r="Z14" s="5">
        <v>1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3</v>
      </c>
      <c r="AK14" s="5">
        <v>0</v>
      </c>
      <c r="AL14" s="5">
        <v>0</v>
      </c>
      <c r="AM14" s="5">
        <v>0</v>
      </c>
    </row>
    <row r="15" spans="2:39" x14ac:dyDescent="0.25">
      <c r="B15" s="8" t="s">
        <v>79</v>
      </c>
      <c r="C15" s="5">
        <v>0</v>
      </c>
      <c r="D15" s="5">
        <v>6</v>
      </c>
      <c r="E15" s="5">
        <v>0</v>
      </c>
      <c r="F15" s="5">
        <v>0</v>
      </c>
      <c r="G15" s="9"/>
      <c r="H15" s="9"/>
      <c r="I15" s="9"/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9</v>
      </c>
      <c r="AL15" s="5">
        <v>3</v>
      </c>
      <c r="AM15" s="5">
        <v>0</v>
      </c>
    </row>
    <row r="16" spans="2:39" x14ac:dyDescent="0.25">
      <c r="B16" s="8" t="s">
        <v>80</v>
      </c>
      <c r="C16" s="5">
        <v>6</v>
      </c>
      <c r="D16" s="5">
        <v>6</v>
      </c>
      <c r="E16" s="5">
        <v>0</v>
      </c>
      <c r="F16" s="5">
        <v>17</v>
      </c>
      <c r="G16" s="9"/>
      <c r="H16" s="9"/>
      <c r="I16" s="9"/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1</v>
      </c>
      <c r="T16" s="5">
        <v>4</v>
      </c>
      <c r="U16" s="5">
        <v>2</v>
      </c>
      <c r="V16" s="5">
        <v>1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1</v>
      </c>
      <c r="AC16" s="5">
        <v>1</v>
      </c>
      <c r="AD16" s="5">
        <v>1</v>
      </c>
      <c r="AE16" s="5">
        <v>0</v>
      </c>
      <c r="AF16" s="5">
        <v>0</v>
      </c>
      <c r="AG16" s="5">
        <v>0</v>
      </c>
      <c r="AH16" s="5">
        <v>1</v>
      </c>
      <c r="AI16" s="5">
        <v>0</v>
      </c>
      <c r="AJ16" s="5">
        <v>0</v>
      </c>
      <c r="AK16" s="5">
        <v>0</v>
      </c>
      <c r="AL16" s="5">
        <v>3</v>
      </c>
      <c r="AM16" s="5">
        <v>0</v>
      </c>
    </row>
    <row r="17" spans="2:39" x14ac:dyDescent="0.25">
      <c r="B17" s="8" t="s">
        <v>81</v>
      </c>
      <c r="C17" s="5">
        <v>0</v>
      </c>
      <c r="D17" s="5">
        <v>15</v>
      </c>
      <c r="E17" s="5">
        <v>0</v>
      </c>
      <c r="F17" s="5">
        <v>16</v>
      </c>
      <c r="G17" s="9"/>
      <c r="H17" s="9"/>
      <c r="I17" s="9"/>
      <c r="J17" s="5">
        <v>0</v>
      </c>
      <c r="K17" s="5">
        <v>0</v>
      </c>
      <c r="L17" s="5">
        <v>6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1</v>
      </c>
      <c r="U17" s="5">
        <v>0</v>
      </c>
      <c r="V17" s="5">
        <v>6</v>
      </c>
      <c r="W17" s="5">
        <v>0</v>
      </c>
      <c r="X17" s="5">
        <v>0</v>
      </c>
      <c r="Y17" s="5">
        <v>0</v>
      </c>
      <c r="Z17" s="5">
        <v>0</v>
      </c>
      <c r="AA17" s="5">
        <v>1</v>
      </c>
      <c r="AB17" s="5">
        <v>7</v>
      </c>
      <c r="AC17" s="5">
        <v>0</v>
      </c>
      <c r="AD17" s="5">
        <v>1</v>
      </c>
      <c r="AE17" s="5">
        <v>0</v>
      </c>
      <c r="AF17" s="5">
        <v>0</v>
      </c>
      <c r="AG17" s="5">
        <v>0</v>
      </c>
      <c r="AH17" s="5">
        <v>0</v>
      </c>
      <c r="AI17" s="5">
        <v>2</v>
      </c>
      <c r="AJ17" s="5">
        <v>0</v>
      </c>
      <c r="AK17" s="5">
        <v>0</v>
      </c>
      <c r="AL17" s="5">
        <v>5</v>
      </c>
      <c r="AM17" s="5">
        <v>0</v>
      </c>
    </row>
    <row r="18" spans="2:39" x14ac:dyDescent="0.25">
      <c r="B18" s="8" t="s">
        <v>82</v>
      </c>
      <c r="C18" s="5">
        <v>0</v>
      </c>
      <c r="D18" s="5">
        <v>0</v>
      </c>
      <c r="E18" s="5">
        <v>0</v>
      </c>
      <c r="F18" s="5">
        <v>4</v>
      </c>
      <c r="G18" s="9"/>
      <c r="H18" s="9"/>
      <c r="I18" s="9"/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</row>
    <row r="19" spans="2:39" x14ac:dyDescent="0.25">
      <c r="B19" s="8" t="s">
        <v>83</v>
      </c>
      <c r="C19" s="5">
        <v>0</v>
      </c>
      <c r="D19" s="5">
        <v>0</v>
      </c>
      <c r="E19" s="5">
        <v>0</v>
      </c>
      <c r="F19" s="5">
        <v>1</v>
      </c>
      <c r="G19" s="9"/>
      <c r="H19" s="9"/>
      <c r="I19" s="9"/>
      <c r="J19" s="5">
        <v>0</v>
      </c>
      <c r="K19" s="5">
        <v>0</v>
      </c>
      <c r="L19" s="5">
        <v>29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1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</row>
    <row r="20" spans="2:39" x14ac:dyDescent="0.25">
      <c r="B20" s="8" t="s">
        <v>84</v>
      </c>
      <c r="C20" s="5">
        <v>0</v>
      </c>
      <c r="D20" s="5">
        <v>0</v>
      </c>
      <c r="E20" s="5">
        <v>0</v>
      </c>
      <c r="F20" s="5">
        <v>2</v>
      </c>
      <c r="G20" s="9"/>
      <c r="H20" s="9"/>
      <c r="I20" s="9"/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</row>
    <row r="21" spans="2:39" x14ac:dyDescent="0.25">
      <c r="B21" s="61" t="s">
        <v>267</v>
      </c>
      <c r="C21" s="5">
        <v>0</v>
      </c>
      <c r="D21" s="5">
        <v>3</v>
      </c>
      <c r="E21" s="5">
        <v>0</v>
      </c>
      <c r="F21" s="5">
        <v>0</v>
      </c>
      <c r="G21" s="9">
        <v>0</v>
      </c>
      <c r="H21" s="9">
        <v>0</v>
      </c>
      <c r="I21" s="9">
        <v>10</v>
      </c>
      <c r="J21" s="5">
        <v>0</v>
      </c>
      <c r="K21" s="5">
        <v>0</v>
      </c>
      <c r="L21" s="5">
        <v>0</v>
      </c>
      <c r="M21" s="5">
        <v>1</v>
      </c>
      <c r="N21" s="5">
        <v>0</v>
      </c>
      <c r="O21" s="5">
        <v>0</v>
      </c>
      <c r="P21" s="5">
        <v>17</v>
      </c>
      <c r="Q21" s="5">
        <v>59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15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4</v>
      </c>
      <c r="AF21" s="5">
        <v>4</v>
      </c>
      <c r="AG21" s="5">
        <v>5</v>
      </c>
      <c r="AH21" s="5">
        <v>1</v>
      </c>
      <c r="AI21" s="5">
        <v>1</v>
      </c>
      <c r="AJ21" s="5">
        <v>0</v>
      </c>
      <c r="AK21" s="5">
        <v>13</v>
      </c>
      <c r="AL21" s="5">
        <v>0</v>
      </c>
      <c r="AM21" s="5">
        <v>34</v>
      </c>
    </row>
    <row r="22" spans="2:39" x14ac:dyDescent="0.25">
      <c r="B22" s="8" t="s">
        <v>85</v>
      </c>
      <c r="C22" s="5">
        <v>0</v>
      </c>
      <c r="D22" s="5">
        <v>1</v>
      </c>
      <c r="E22" s="5">
        <v>0</v>
      </c>
      <c r="F22" s="5">
        <v>0</v>
      </c>
      <c r="G22" s="9"/>
      <c r="H22" s="9"/>
      <c r="I22" s="9"/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1</v>
      </c>
      <c r="T22" s="5">
        <v>0</v>
      </c>
      <c r="U22" s="5">
        <v>0</v>
      </c>
      <c r="V22" s="5">
        <v>3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1</v>
      </c>
      <c r="AC22" s="5">
        <v>0</v>
      </c>
      <c r="AD22" s="5">
        <v>0</v>
      </c>
      <c r="AE22" s="5">
        <v>0</v>
      </c>
      <c r="AF22" s="5">
        <v>1</v>
      </c>
      <c r="AG22" s="5">
        <v>0</v>
      </c>
      <c r="AH22" s="5">
        <v>0</v>
      </c>
      <c r="AI22" s="5">
        <v>1</v>
      </c>
      <c r="AJ22" s="5">
        <v>0</v>
      </c>
      <c r="AK22" s="5">
        <v>0</v>
      </c>
      <c r="AL22" s="5">
        <v>0</v>
      </c>
      <c r="AM22" s="5">
        <v>0</v>
      </c>
    </row>
    <row r="23" spans="2:39" x14ac:dyDescent="0.25">
      <c r="B23" s="61" t="s">
        <v>250</v>
      </c>
      <c r="C23" s="5">
        <v>2</v>
      </c>
      <c r="D23" s="5">
        <v>1</v>
      </c>
      <c r="E23" s="5">
        <v>0</v>
      </c>
      <c r="F23" s="5">
        <v>0</v>
      </c>
      <c r="G23" s="9">
        <v>9</v>
      </c>
      <c r="H23" s="9">
        <v>5</v>
      </c>
      <c r="I23" s="9">
        <v>11</v>
      </c>
      <c r="J23" s="5">
        <v>4</v>
      </c>
      <c r="K23" s="5">
        <v>1</v>
      </c>
      <c r="L23" s="5">
        <v>1</v>
      </c>
      <c r="M23" s="5">
        <v>140</v>
      </c>
      <c r="N23" s="5">
        <v>1</v>
      </c>
      <c r="O23" s="5">
        <v>7</v>
      </c>
      <c r="P23" s="5">
        <v>173</v>
      </c>
      <c r="Q23" s="5">
        <v>37</v>
      </c>
      <c r="R23" s="5">
        <v>2</v>
      </c>
      <c r="S23" s="5">
        <v>7</v>
      </c>
      <c r="T23" s="5">
        <v>7</v>
      </c>
      <c r="U23" s="5">
        <v>1</v>
      </c>
      <c r="V23" s="5">
        <v>1</v>
      </c>
      <c r="W23" s="5">
        <v>7</v>
      </c>
      <c r="X23" s="5">
        <v>0</v>
      </c>
      <c r="Y23" s="5">
        <v>1</v>
      </c>
      <c r="Z23" s="5">
        <v>28</v>
      </c>
      <c r="AA23" s="5">
        <v>0</v>
      </c>
      <c r="AB23" s="5">
        <v>0</v>
      </c>
      <c r="AC23" s="5">
        <v>5</v>
      </c>
      <c r="AD23" s="5">
        <v>3</v>
      </c>
      <c r="AE23" s="5">
        <v>2</v>
      </c>
      <c r="AF23" s="5">
        <v>7</v>
      </c>
      <c r="AG23" s="5">
        <v>1</v>
      </c>
      <c r="AH23" s="5">
        <v>0</v>
      </c>
      <c r="AI23" s="5">
        <v>0</v>
      </c>
      <c r="AJ23" s="5">
        <v>0</v>
      </c>
      <c r="AK23" s="5">
        <v>4</v>
      </c>
      <c r="AL23" s="5">
        <v>0</v>
      </c>
      <c r="AM23" s="5">
        <v>24</v>
      </c>
    </row>
    <row r="24" spans="2:39" x14ac:dyDescent="0.25">
      <c r="B24" s="8" t="s">
        <v>86</v>
      </c>
      <c r="C24" s="5">
        <v>0</v>
      </c>
      <c r="D24" s="5">
        <v>0</v>
      </c>
      <c r="E24" s="5">
        <v>1</v>
      </c>
      <c r="F24" s="5">
        <v>0</v>
      </c>
      <c r="G24" s="9">
        <v>0</v>
      </c>
      <c r="H24" s="9">
        <v>6</v>
      </c>
      <c r="I24" s="9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</row>
    <row r="25" spans="2:39" x14ac:dyDescent="0.25">
      <c r="B25" s="8" t="s">
        <v>87</v>
      </c>
      <c r="C25" s="5">
        <v>0</v>
      </c>
      <c r="D25" s="5">
        <v>0</v>
      </c>
      <c r="E25" s="5">
        <v>0</v>
      </c>
      <c r="F25" s="5">
        <v>0</v>
      </c>
      <c r="G25" s="9"/>
      <c r="H25" s="9"/>
      <c r="I25" s="9"/>
      <c r="J25" s="5">
        <v>0</v>
      </c>
      <c r="K25" s="5">
        <v>0</v>
      </c>
      <c r="L25" s="5">
        <v>0</v>
      </c>
      <c r="M25" s="5">
        <v>1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2</v>
      </c>
      <c r="W25" s="5">
        <v>0</v>
      </c>
      <c r="X25" s="5">
        <v>1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</row>
    <row r="26" spans="2:39" x14ac:dyDescent="0.25">
      <c r="B26" s="11" t="s">
        <v>249</v>
      </c>
      <c r="C26" s="5">
        <v>0</v>
      </c>
      <c r="D26" s="5">
        <v>0</v>
      </c>
      <c r="E26" s="5">
        <v>0</v>
      </c>
      <c r="F26" s="5">
        <v>3</v>
      </c>
      <c r="G26" s="9"/>
      <c r="H26" s="9"/>
      <c r="I26" s="9"/>
      <c r="J26" s="5">
        <v>1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2</v>
      </c>
      <c r="U26" s="5">
        <v>4</v>
      </c>
      <c r="V26" s="5">
        <v>171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2</v>
      </c>
      <c r="AC26" s="5">
        <v>0</v>
      </c>
      <c r="AD26" s="5">
        <v>17</v>
      </c>
      <c r="AE26" s="5">
        <v>8</v>
      </c>
      <c r="AF26" s="5">
        <v>4</v>
      </c>
      <c r="AG26" s="5">
        <v>3</v>
      </c>
      <c r="AH26" s="5">
        <v>4</v>
      </c>
      <c r="AI26" s="5">
        <v>0</v>
      </c>
      <c r="AJ26" s="5">
        <v>0</v>
      </c>
      <c r="AK26" s="5">
        <v>5</v>
      </c>
      <c r="AL26" s="5">
        <v>7</v>
      </c>
      <c r="AM26" s="5">
        <v>0</v>
      </c>
    </row>
    <row r="27" spans="2:39" x14ac:dyDescent="0.25">
      <c r="B27" s="11" t="s">
        <v>248</v>
      </c>
      <c r="C27" s="5">
        <v>46</v>
      </c>
      <c r="D27" s="5">
        <v>0</v>
      </c>
      <c r="E27" s="5">
        <v>0</v>
      </c>
      <c r="F27" s="5">
        <v>0</v>
      </c>
      <c r="G27" s="9">
        <v>0</v>
      </c>
      <c r="H27" s="9">
        <v>0</v>
      </c>
      <c r="I27" s="9">
        <v>5</v>
      </c>
      <c r="J27" s="5">
        <v>22</v>
      </c>
      <c r="K27" s="5">
        <v>0</v>
      </c>
      <c r="L27" s="5">
        <v>8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2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1</v>
      </c>
      <c r="Z27" s="5">
        <v>0</v>
      </c>
      <c r="AA27" s="5">
        <v>0</v>
      </c>
      <c r="AB27" s="5">
        <v>0</v>
      </c>
      <c r="AC27" s="5">
        <v>0</v>
      </c>
      <c r="AD27" s="5">
        <v>3</v>
      </c>
      <c r="AE27" s="5">
        <v>0</v>
      </c>
      <c r="AF27" s="5">
        <v>0</v>
      </c>
      <c r="AG27" s="5">
        <v>1</v>
      </c>
      <c r="AH27" s="5">
        <v>0</v>
      </c>
      <c r="AI27" s="5">
        <v>0</v>
      </c>
      <c r="AJ27" s="5">
        <v>0</v>
      </c>
      <c r="AK27" s="5">
        <v>4</v>
      </c>
      <c r="AL27" s="5">
        <v>0</v>
      </c>
      <c r="AM27" s="5">
        <v>0</v>
      </c>
    </row>
    <row r="28" spans="2:39" x14ac:dyDescent="0.25">
      <c r="B28" s="8" t="s">
        <v>88</v>
      </c>
      <c r="C28" s="5">
        <v>0</v>
      </c>
      <c r="D28" s="5">
        <v>0</v>
      </c>
      <c r="E28" s="5">
        <v>0</v>
      </c>
      <c r="F28" s="5">
        <v>0</v>
      </c>
      <c r="G28" s="9"/>
      <c r="H28" s="9"/>
      <c r="I28" s="9"/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1</v>
      </c>
      <c r="AK28" s="5">
        <v>0</v>
      </c>
      <c r="AL28" s="5">
        <v>0</v>
      </c>
      <c r="AM28" s="5">
        <v>0</v>
      </c>
    </row>
    <row r="29" spans="2:39" x14ac:dyDescent="0.25">
      <c r="B29" s="8" t="s">
        <v>89</v>
      </c>
      <c r="C29" s="5">
        <v>15</v>
      </c>
      <c r="D29" s="5">
        <v>0</v>
      </c>
      <c r="E29" s="5">
        <v>0</v>
      </c>
      <c r="F29" s="5">
        <v>0</v>
      </c>
      <c r="G29" s="9"/>
      <c r="H29" s="9"/>
      <c r="I29" s="9"/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</row>
    <row r="30" spans="2:39" x14ac:dyDescent="0.25">
      <c r="B30" s="11" t="s">
        <v>247</v>
      </c>
      <c r="C30" s="5">
        <v>31</v>
      </c>
      <c r="D30" s="5">
        <v>0</v>
      </c>
      <c r="E30" s="5">
        <v>0</v>
      </c>
      <c r="F30" s="5">
        <v>0</v>
      </c>
      <c r="G30" s="9"/>
      <c r="H30" s="9"/>
      <c r="I30" s="9"/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1</v>
      </c>
      <c r="S30" s="5">
        <v>1</v>
      </c>
      <c r="T30" s="5">
        <v>0</v>
      </c>
      <c r="U30" s="5">
        <v>0</v>
      </c>
      <c r="V30" s="5">
        <v>1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1</v>
      </c>
      <c r="AD30" s="5">
        <v>0</v>
      </c>
      <c r="AE30" s="5">
        <v>0</v>
      </c>
      <c r="AF30" s="5">
        <v>0</v>
      </c>
      <c r="AG30" s="5">
        <v>0</v>
      </c>
      <c r="AH30" s="5">
        <v>1</v>
      </c>
      <c r="AI30" s="5">
        <v>0</v>
      </c>
      <c r="AJ30" s="5">
        <v>0</v>
      </c>
      <c r="AK30" s="5">
        <v>2</v>
      </c>
      <c r="AL30" s="5">
        <v>0</v>
      </c>
      <c r="AM30" s="5">
        <v>0</v>
      </c>
    </row>
    <row r="31" spans="2:39" x14ac:dyDescent="0.25">
      <c r="B31" s="8" t="s">
        <v>90</v>
      </c>
      <c r="C31" s="5">
        <v>0</v>
      </c>
      <c r="D31" s="5">
        <v>12</v>
      </c>
      <c r="E31" s="5">
        <v>0</v>
      </c>
      <c r="F31" s="5">
        <v>0</v>
      </c>
      <c r="G31" s="9"/>
      <c r="H31" s="9"/>
      <c r="I31" s="9"/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11</v>
      </c>
      <c r="T31" s="5">
        <v>6</v>
      </c>
      <c r="U31" s="5">
        <v>31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12</v>
      </c>
      <c r="AC31" s="5">
        <v>6</v>
      </c>
      <c r="AD31" s="5">
        <v>9</v>
      </c>
      <c r="AE31" s="5">
        <v>3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</row>
    <row r="32" spans="2:39" x14ac:dyDescent="0.25">
      <c r="B32" s="8" t="s">
        <v>91</v>
      </c>
      <c r="C32" s="5">
        <v>0</v>
      </c>
      <c r="D32" s="5">
        <v>0</v>
      </c>
      <c r="E32" s="5">
        <v>0</v>
      </c>
      <c r="F32" s="5">
        <v>0</v>
      </c>
      <c r="G32" s="9"/>
      <c r="H32" s="9"/>
      <c r="I32" s="9"/>
      <c r="J32" s="5">
        <v>2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4</v>
      </c>
      <c r="AK32" s="5">
        <v>0</v>
      </c>
      <c r="AL32" s="5">
        <v>0</v>
      </c>
      <c r="AM32" s="5">
        <v>0</v>
      </c>
    </row>
    <row r="33" spans="2:39" x14ac:dyDescent="0.25">
      <c r="B33" s="8" t="s">
        <v>92</v>
      </c>
      <c r="C33" s="5">
        <v>0</v>
      </c>
      <c r="D33" s="5">
        <v>0</v>
      </c>
      <c r="E33" s="5">
        <v>0</v>
      </c>
      <c r="F33" s="5">
        <v>0</v>
      </c>
      <c r="G33" s="9"/>
      <c r="H33" s="9"/>
      <c r="I33" s="9"/>
      <c r="J33" s="5">
        <v>0</v>
      </c>
      <c r="K33" s="5">
        <v>0</v>
      </c>
      <c r="L33" s="5">
        <v>1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1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</row>
    <row r="34" spans="2:39" x14ac:dyDescent="0.25">
      <c r="B34" s="8" t="s">
        <v>93</v>
      </c>
      <c r="C34" s="5">
        <v>0</v>
      </c>
      <c r="D34" s="5">
        <v>0</v>
      </c>
      <c r="E34" s="5">
        <v>0</v>
      </c>
      <c r="F34" s="5">
        <v>0</v>
      </c>
      <c r="G34" s="9"/>
      <c r="H34" s="9"/>
      <c r="I34" s="9"/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1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</row>
    <row r="35" spans="2:39" x14ac:dyDescent="0.25">
      <c r="B35" s="8" t="s">
        <v>94</v>
      </c>
      <c r="C35" s="5">
        <v>0</v>
      </c>
      <c r="D35" s="5">
        <v>0</v>
      </c>
      <c r="E35" s="5">
        <v>0</v>
      </c>
      <c r="F35" s="5">
        <v>0</v>
      </c>
      <c r="G35" s="9"/>
      <c r="H35" s="9"/>
      <c r="I35" s="9"/>
      <c r="J35" s="5">
        <v>0</v>
      </c>
      <c r="K35" s="5">
        <v>0</v>
      </c>
      <c r="L35" s="5">
        <v>2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1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</row>
    <row r="36" spans="2:39" x14ac:dyDescent="0.25">
      <c r="B36" s="60" t="s">
        <v>268</v>
      </c>
      <c r="C36" s="5">
        <v>0</v>
      </c>
      <c r="D36" s="5">
        <v>1</v>
      </c>
      <c r="E36" s="5">
        <v>0</v>
      </c>
      <c r="F36" s="5">
        <v>4</v>
      </c>
      <c r="G36" s="9"/>
      <c r="H36" s="9"/>
      <c r="I36" s="9"/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4</v>
      </c>
      <c r="P36" s="5">
        <v>0</v>
      </c>
      <c r="Q36" s="5">
        <v>1</v>
      </c>
      <c r="R36" s="5">
        <v>0</v>
      </c>
      <c r="S36" s="5">
        <v>8</v>
      </c>
      <c r="T36" s="5">
        <v>20</v>
      </c>
      <c r="U36" s="5">
        <v>1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7</v>
      </c>
      <c r="AC36" s="5">
        <v>0</v>
      </c>
      <c r="AD36" s="5">
        <v>0</v>
      </c>
      <c r="AE36" s="5">
        <v>8</v>
      </c>
      <c r="AF36" s="5">
        <v>0</v>
      </c>
      <c r="AG36" s="5">
        <v>1</v>
      </c>
      <c r="AH36" s="5">
        <v>0</v>
      </c>
      <c r="AI36" s="5">
        <v>0</v>
      </c>
      <c r="AJ36" s="5">
        <v>0</v>
      </c>
      <c r="AK36" s="5">
        <v>0</v>
      </c>
      <c r="AL36" s="5">
        <v>10</v>
      </c>
      <c r="AM36" s="5">
        <v>24</v>
      </c>
    </row>
    <row r="37" spans="2:39" x14ac:dyDescent="0.25">
      <c r="B37" s="8" t="s">
        <v>95</v>
      </c>
      <c r="C37" s="5">
        <v>0</v>
      </c>
      <c r="D37" s="5">
        <v>0</v>
      </c>
      <c r="E37" s="5">
        <v>0</v>
      </c>
      <c r="F37" s="5">
        <v>0</v>
      </c>
      <c r="G37" s="9"/>
      <c r="H37" s="9"/>
      <c r="I37" s="9"/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1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</row>
    <row r="38" spans="2:39" s="8" customFormat="1" x14ac:dyDescent="0.25">
      <c r="B38" s="8" t="s">
        <v>96</v>
      </c>
      <c r="C38" s="5">
        <v>0</v>
      </c>
      <c r="D38" s="5">
        <v>0</v>
      </c>
      <c r="E38" s="5">
        <v>0</v>
      </c>
      <c r="F38" s="5">
        <v>0</v>
      </c>
      <c r="G38" s="9"/>
      <c r="H38" s="9"/>
      <c r="I38" s="9"/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1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</row>
    <row r="39" spans="2:39" x14ac:dyDescent="0.25">
      <c r="B39" s="8" t="s">
        <v>97</v>
      </c>
      <c r="C39" s="5">
        <v>0</v>
      </c>
      <c r="D39" s="5">
        <v>0</v>
      </c>
      <c r="E39" s="5">
        <v>0</v>
      </c>
      <c r="F39" s="5">
        <v>0</v>
      </c>
      <c r="G39" s="9"/>
      <c r="H39" s="9"/>
      <c r="I39" s="9"/>
      <c r="J39" s="5">
        <v>0</v>
      </c>
      <c r="K39" s="5">
        <v>0</v>
      </c>
      <c r="L39" s="5">
        <v>0</v>
      </c>
      <c r="M39" s="5">
        <v>1</v>
      </c>
      <c r="N39" s="5">
        <v>1</v>
      </c>
      <c r="O39" s="5">
        <v>0</v>
      </c>
      <c r="P39" s="5">
        <v>3</v>
      </c>
      <c r="Q39" s="5">
        <v>14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1</v>
      </c>
      <c r="X39" s="5">
        <v>0</v>
      </c>
      <c r="Y39" s="5">
        <v>0</v>
      </c>
      <c r="Z39" s="5">
        <v>0</v>
      </c>
      <c r="AA39" s="5">
        <v>13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2</v>
      </c>
    </row>
    <row r="40" spans="2:39" x14ac:dyDescent="0.25">
      <c r="B40" s="8" t="s">
        <v>98</v>
      </c>
      <c r="C40" s="5">
        <v>0</v>
      </c>
      <c r="D40" s="5">
        <v>0</v>
      </c>
      <c r="E40" s="5">
        <v>0</v>
      </c>
      <c r="F40" s="5">
        <v>3</v>
      </c>
      <c r="G40" s="9"/>
      <c r="H40" s="9"/>
      <c r="I40" s="9"/>
      <c r="J40" s="5">
        <v>1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</row>
    <row r="41" spans="2:39" x14ac:dyDescent="0.25">
      <c r="B41" s="8" t="s">
        <v>99</v>
      </c>
      <c r="C41" s="5">
        <v>0</v>
      </c>
      <c r="D41" s="5">
        <v>0</v>
      </c>
      <c r="E41" s="5">
        <v>0</v>
      </c>
      <c r="F41" s="5">
        <v>1</v>
      </c>
      <c r="G41" s="9"/>
      <c r="H41" s="9"/>
      <c r="I41" s="9"/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1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2</v>
      </c>
    </row>
    <row r="42" spans="2:39" x14ac:dyDescent="0.25">
      <c r="B42" s="8" t="s">
        <v>100</v>
      </c>
      <c r="C42" s="5">
        <v>0</v>
      </c>
      <c r="D42" s="5">
        <v>0</v>
      </c>
      <c r="E42" s="5">
        <v>0</v>
      </c>
      <c r="F42" s="5">
        <v>0</v>
      </c>
      <c r="G42" s="9"/>
      <c r="H42" s="9"/>
      <c r="I42" s="9"/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9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4</v>
      </c>
      <c r="AC42" s="5">
        <v>0</v>
      </c>
      <c r="AD42" s="5">
        <v>0</v>
      </c>
      <c r="AE42" s="5">
        <v>1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</row>
    <row r="43" spans="2:39" x14ac:dyDescent="0.25">
      <c r="B43" s="8" t="s">
        <v>101</v>
      </c>
      <c r="C43" s="5">
        <v>0</v>
      </c>
      <c r="D43" s="5">
        <v>1</v>
      </c>
      <c r="E43" s="5">
        <v>0</v>
      </c>
      <c r="F43" s="5">
        <v>0</v>
      </c>
      <c r="G43" s="9"/>
      <c r="H43" s="9"/>
      <c r="I43" s="9"/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</row>
    <row r="44" spans="2:39" x14ac:dyDescent="0.25">
      <c r="B44" s="8" t="s">
        <v>70</v>
      </c>
      <c r="C44" s="9">
        <v>0</v>
      </c>
      <c r="D44" s="9">
        <v>0</v>
      </c>
      <c r="E44" s="9">
        <v>0</v>
      </c>
      <c r="F44" s="9">
        <v>0</v>
      </c>
      <c r="G44" s="9"/>
      <c r="H44" s="9"/>
      <c r="I44" s="9"/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1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</row>
    <row r="45" spans="2:39" x14ac:dyDescent="0.25">
      <c r="B45" s="8" t="s">
        <v>102</v>
      </c>
      <c r="C45" s="5">
        <v>0</v>
      </c>
      <c r="D45" s="5">
        <v>0</v>
      </c>
      <c r="E45" s="5">
        <v>0</v>
      </c>
      <c r="F45" s="5">
        <v>0</v>
      </c>
      <c r="G45" s="9"/>
      <c r="H45" s="9"/>
      <c r="I45" s="9"/>
      <c r="J45" s="5">
        <v>1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1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</row>
    <row r="46" spans="2:39" x14ac:dyDescent="0.25">
      <c r="B46" s="8" t="s">
        <v>103</v>
      </c>
      <c r="C46" s="5">
        <v>0</v>
      </c>
      <c r="D46" s="5">
        <v>0</v>
      </c>
      <c r="E46" s="5">
        <v>17</v>
      </c>
      <c r="F46" s="5">
        <v>8</v>
      </c>
      <c r="G46" s="9"/>
      <c r="H46" s="9"/>
      <c r="I46" s="9"/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</row>
    <row r="47" spans="2:39" x14ac:dyDescent="0.25">
      <c r="B47" s="11" t="s">
        <v>246</v>
      </c>
      <c r="C47" s="5">
        <v>0</v>
      </c>
      <c r="D47" s="5">
        <v>94</v>
      </c>
      <c r="E47" s="5">
        <v>0</v>
      </c>
      <c r="F47" s="5">
        <v>0</v>
      </c>
      <c r="G47" s="9">
        <v>2</v>
      </c>
      <c r="H47" s="9">
        <v>0</v>
      </c>
      <c r="I47" s="9">
        <v>29</v>
      </c>
      <c r="J47" s="5">
        <v>3</v>
      </c>
      <c r="K47" s="5">
        <v>2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99</v>
      </c>
      <c r="T47" s="5">
        <v>7</v>
      </c>
      <c r="U47" s="5">
        <v>1</v>
      </c>
      <c r="V47" s="5">
        <v>0</v>
      </c>
      <c r="W47" s="5">
        <v>2</v>
      </c>
      <c r="X47" s="5">
        <v>0</v>
      </c>
      <c r="Y47" s="5">
        <v>0</v>
      </c>
      <c r="Z47" s="5">
        <v>0</v>
      </c>
      <c r="AA47" s="5">
        <v>18</v>
      </c>
      <c r="AB47" s="5">
        <v>3</v>
      </c>
      <c r="AC47" s="5">
        <v>0</v>
      </c>
      <c r="AD47" s="5">
        <v>1</v>
      </c>
      <c r="AE47" s="5">
        <v>235</v>
      </c>
      <c r="AF47" s="5">
        <v>0</v>
      </c>
      <c r="AG47" s="5">
        <v>5</v>
      </c>
      <c r="AH47" s="5">
        <v>0</v>
      </c>
      <c r="AI47" s="5">
        <v>0</v>
      </c>
      <c r="AJ47" s="5">
        <v>0</v>
      </c>
      <c r="AK47" s="5">
        <v>114</v>
      </c>
      <c r="AL47" s="5">
        <v>0</v>
      </c>
      <c r="AM47" s="5">
        <v>129</v>
      </c>
    </row>
    <row r="48" spans="2:39" x14ac:dyDescent="0.25">
      <c r="B48" s="8" t="s">
        <v>104</v>
      </c>
      <c r="C48" s="5">
        <v>0</v>
      </c>
      <c r="D48" s="5">
        <v>0</v>
      </c>
      <c r="E48" s="5">
        <v>0</v>
      </c>
      <c r="F48" s="5">
        <v>0</v>
      </c>
      <c r="G48" s="9"/>
      <c r="H48" s="9"/>
      <c r="I48" s="9"/>
      <c r="J48" s="5">
        <v>0</v>
      </c>
      <c r="K48" s="5">
        <v>0</v>
      </c>
      <c r="L48" s="5">
        <v>4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1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</row>
    <row r="49" spans="2:39" x14ac:dyDescent="0.25">
      <c r="B49" s="8" t="s">
        <v>105</v>
      </c>
      <c r="C49" s="5">
        <v>0</v>
      </c>
      <c r="D49" s="5">
        <v>0</v>
      </c>
      <c r="E49" s="5">
        <v>0</v>
      </c>
      <c r="F49" s="5">
        <v>0</v>
      </c>
      <c r="G49" s="9"/>
      <c r="H49" s="9"/>
      <c r="I49" s="9"/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1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</row>
    <row r="50" spans="2:39" x14ac:dyDescent="0.25">
      <c r="B50" s="8" t="s">
        <v>106</v>
      </c>
      <c r="C50" s="5">
        <v>0</v>
      </c>
      <c r="D50" s="5">
        <v>0</v>
      </c>
      <c r="E50" s="5">
        <v>0</v>
      </c>
      <c r="F50" s="5">
        <v>0</v>
      </c>
      <c r="G50" s="9"/>
      <c r="H50" s="9"/>
      <c r="I50" s="9"/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3</v>
      </c>
      <c r="U50" s="5">
        <v>2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</row>
    <row r="51" spans="2:39" x14ac:dyDescent="0.25">
      <c r="B51" s="8" t="s">
        <v>107</v>
      </c>
      <c r="C51" s="5">
        <v>0</v>
      </c>
      <c r="D51" s="5">
        <v>0</v>
      </c>
      <c r="E51" s="5">
        <v>0</v>
      </c>
      <c r="F51" s="5">
        <v>0</v>
      </c>
      <c r="G51" s="9">
        <v>0</v>
      </c>
      <c r="H51" s="9">
        <v>9</v>
      </c>
      <c r="I51" s="9">
        <v>0</v>
      </c>
      <c r="J51" s="5">
        <v>0</v>
      </c>
      <c r="K51" s="5">
        <v>0</v>
      </c>
      <c r="L51" s="5">
        <v>0</v>
      </c>
      <c r="M51" s="5">
        <v>1</v>
      </c>
      <c r="N51" s="5">
        <v>0</v>
      </c>
      <c r="O51" s="5">
        <v>0</v>
      </c>
      <c r="P51" s="5">
        <v>0</v>
      </c>
      <c r="Q51" s="5">
        <v>1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1</v>
      </c>
      <c r="Z51" s="5">
        <v>2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1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</row>
    <row r="52" spans="2:39" x14ac:dyDescent="0.25">
      <c r="B52" s="8" t="s">
        <v>108</v>
      </c>
      <c r="C52" s="5">
        <v>0</v>
      </c>
      <c r="D52" s="5">
        <v>0</v>
      </c>
      <c r="E52" s="5">
        <v>0</v>
      </c>
      <c r="F52" s="5">
        <v>0</v>
      </c>
      <c r="G52" s="9"/>
      <c r="H52" s="9"/>
      <c r="I52" s="9"/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25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</row>
    <row r="53" spans="2:39" x14ac:dyDescent="0.25">
      <c r="B53" s="8" t="s">
        <v>109</v>
      </c>
      <c r="C53" s="5">
        <v>0</v>
      </c>
      <c r="D53" s="5">
        <v>0</v>
      </c>
      <c r="E53" s="5">
        <v>0</v>
      </c>
      <c r="F53" s="5">
        <v>0</v>
      </c>
      <c r="G53" s="9"/>
      <c r="H53" s="9"/>
      <c r="I53" s="9"/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2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</row>
    <row r="54" spans="2:39" x14ac:dyDescent="0.25">
      <c r="B54" s="8" t="s">
        <v>110</v>
      </c>
      <c r="C54" s="5">
        <v>0</v>
      </c>
      <c r="D54" s="5">
        <v>0</v>
      </c>
      <c r="E54" s="5">
        <v>0</v>
      </c>
      <c r="F54" s="5">
        <v>0</v>
      </c>
      <c r="G54" s="9"/>
      <c r="H54" s="9"/>
      <c r="I54" s="9"/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3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</row>
    <row r="55" spans="2:39" x14ac:dyDescent="0.25">
      <c r="B55" s="60" t="s">
        <v>245</v>
      </c>
      <c r="C55" s="5">
        <v>0</v>
      </c>
      <c r="D55" s="5">
        <v>31</v>
      </c>
      <c r="E55" s="5">
        <v>0</v>
      </c>
      <c r="F55" s="5">
        <v>0</v>
      </c>
      <c r="G55" s="9"/>
      <c r="H55" s="9"/>
      <c r="I55" s="9"/>
      <c r="J55" s="5">
        <v>0</v>
      </c>
      <c r="K55" s="5">
        <v>0</v>
      </c>
      <c r="L55" s="5">
        <v>0</v>
      </c>
      <c r="M55" s="5">
        <v>1</v>
      </c>
      <c r="N55" s="5">
        <v>0</v>
      </c>
      <c r="O55" s="5">
        <v>0</v>
      </c>
      <c r="P55" s="5">
        <v>1</v>
      </c>
      <c r="Q55" s="5">
        <v>0</v>
      </c>
      <c r="R55" s="5">
        <v>0</v>
      </c>
      <c r="S55" s="5">
        <v>70</v>
      </c>
      <c r="T55" s="5">
        <v>89</v>
      </c>
      <c r="U55" s="5">
        <v>186</v>
      </c>
      <c r="V55" s="5">
        <v>0</v>
      </c>
      <c r="W55" s="5">
        <v>1</v>
      </c>
      <c r="X55" s="5">
        <v>0</v>
      </c>
      <c r="Y55" s="5">
        <v>0</v>
      </c>
      <c r="Z55" s="5">
        <v>1</v>
      </c>
      <c r="AA55" s="5">
        <v>0</v>
      </c>
      <c r="AB55" s="5">
        <v>191</v>
      </c>
      <c r="AC55" s="5">
        <v>175</v>
      </c>
      <c r="AD55" s="5">
        <v>3</v>
      </c>
      <c r="AE55" s="5">
        <v>8</v>
      </c>
      <c r="AF55" s="5">
        <v>1</v>
      </c>
      <c r="AG55" s="5">
        <v>318</v>
      </c>
      <c r="AH55" s="5">
        <v>2</v>
      </c>
      <c r="AI55" s="5">
        <v>320</v>
      </c>
      <c r="AJ55" s="5">
        <v>0</v>
      </c>
      <c r="AK55" s="5">
        <v>0</v>
      </c>
      <c r="AL55" s="5">
        <v>0</v>
      </c>
      <c r="AM55" s="5">
        <v>40</v>
      </c>
    </row>
    <row r="56" spans="2:39" x14ac:dyDescent="0.25">
      <c r="B56" s="8" t="s">
        <v>111</v>
      </c>
      <c r="C56" s="5">
        <v>0</v>
      </c>
      <c r="D56" s="5">
        <v>6</v>
      </c>
      <c r="E56" s="5">
        <v>0</v>
      </c>
      <c r="F56" s="5">
        <v>4</v>
      </c>
      <c r="G56" s="9"/>
      <c r="H56" s="9"/>
      <c r="I56" s="9"/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1</v>
      </c>
      <c r="R56" s="5">
        <v>0</v>
      </c>
      <c r="S56" s="5">
        <v>0</v>
      </c>
      <c r="T56" s="5">
        <v>0</v>
      </c>
      <c r="U56" s="5">
        <v>4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1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</row>
    <row r="57" spans="2:39" x14ac:dyDescent="0.25">
      <c r="B57" s="8" t="s">
        <v>112</v>
      </c>
      <c r="C57" s="5">
        <v>0</v>
      </c>
      <c r="D57" s="5">
        <v>0</v>
      </c>
      <c r="E57" s="5">
        <v>0</v>
      </c>
      <c r="F57" s="5">
        <v>0</v>
      </c>
      <c r="G57" s="9"/>
      <c r="H57" s="9">
        <v>1</v>
      </c>
      <c r="I57" s="9"/>
      <c r="J57" s="5">
        <v>0</v>
      </c>
      <c r="K57" s="5">
        <v>1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3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</row>
    <row r="58" spans="2:39" x14ac:dyDescent="0.25">
      <c r="B58" s="8" t="s">
        <v>113</v>
      </c>
      <c r="C58" s="5">
        <v>0</v>
      </c>
      <c r="D58" s="5">
        <v>0</v>
      </c>
      <c r="E58" s="5">
        <v>0</v>
      </c>
      <c r="F58" s="5">
        <v>0</v>
      </c>
      <c r="G58" s="9"/>
      <c r="H58" s="9"/>
      <c r="I58" s="9"/>
      <c r="J58" s="5">
        <v>0</v>
      </c>
      <c r="K58" s="5">
        <v>1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14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</row>
    <row r="59" spans="2:39" x14ac:dyDescent="0.25">
      <c r="B59" s="11" t="s">
        <v>244</v>
      </c>
      <c r="C59" s="5">
        <v>4</v>
      </c>
      <c r="D59" s="5">
        <v>0</v>
      </c>
      <c r="E59" s="5">
        <v>1</v>
      </c>
      <c r="F59" s="5">
        <v>8</v>
      </c>
      <c r="G59" s="9">
        <v>0</v>
      </c>
      <c r="H59" s="9">
        <v>90</v>
      </c>
      <c r="I59" s="9">
        <v>0</v>
      </c>
      <c r="J59" s="5">
        <v>1</v>
      </c>
      <c r="K59" s="5">
        <v>165</v>
      </c>
      <c r="L59" s="5">
        <v>3</v>
      </c>
      <c r="M59" s="5">
        <v>0</v>
      </c>
      <c r="N59" s="5">
        <v>3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1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</row>
    <row r="60" spans="2:39" x14ac:dyDescent="0.25">
      <c r="B60" s="8" t="s">
        <v>114</v>
      </c>
      <c r="C60" s="5">
        <v>0</v>
      </c>
      <c r="D60" s="5">
        <v>0</v>
      </c>
      <c r="E60" s="5">
        <v>19</v>
      </c>
      <c r="F60" s="5">
        <v>0</v>
      </c>
      <c r="G60" s="9">
        <v>2</v>
      </c>
      <c r="H60" s="9">
        <v>10</v>
      </c>
      <c r="I60" s="9">
        <v>0</v>
      </c>
      <c r="J60" s="5">
        <v>2</v>
      </c>
      <c r="K60" s="5">
        <v>1</v>
      </c>
      <c r="L60" s="5">
        <v>0</v>
      </c>
      <c r="M60" s="5">
        <v>42</v>
      </c>
      <c r="N60" s="5">
        <v>34</v>
      </c>
      <c r="O60" s="5">
        <v>0</v>
      </c>
      <c r="P60" s="5">
        <v>16</v>
      </c>
      <c r="Q60" s="5">
        <v>0</v>
      </c>
      <c r="R60" s="5">
        <v>4</v>
      </c>
      <c r="S60" s="5">
        <v>0</v>
      </c>
      <c r="T60" s="5">
        <v>0</v>
      </c>
      <c r="U60" s="5">
        <v>0</v>
      </c>
      <c r="V60" s="5">
        <v>12</v>
      </c>
      <c r="W60" s="5">
        <v>3</v>
      </c>
      <c r="X60" s="5">
        <v>0</v>
      </c>
      <c r="Y60" s="5">
        <v>17</v>
      </c>
      <c r="Z60" s="5">
        <v>58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</row>
    <row r="61" spans="2:39" x14ac:dyDescent="0.25">
      <c r="B61" s="61" t="s">
        <v>273</v>
      </c>
      <c r="C61" s="5">
        <v>0</v>
      </c>
      <c r="D61" s="5">
        <v>0</v>
      </c>
      <c r="E61" s="5">
        <v>0</v>
      </c>
      <c r="F61" s="5">
        <v>0</v>
      </c>
      <c r="G61" s="9"/>
      <c r="H61" s="9"/>
      <c r="I61" s="9"/>
      <c r="J61" s="5">
        <v>0</v>
      </c>
      <c r="K61" s="5">
        <v>0</v>
      </c>
      <c r="L61" s="5">
        <v>39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</row>
    <row r="62" spans="2:39" x14ac:dyDescent="0.25">
      <c r="B62" s="8" t="s">
        <v>115</v>
      </c>
      <c r="C62" s="5">
        <v>0</v>
      </c>
      <c r="D62" s="5">
        <v>0</v>
      </c>
      <c r="E62" s="5">
        <v>0</v>
      </c>
      <c r="F62" s="5">
        <v>0</v>
      </c>
      <c r="G62" s="9"/>
      <c r="H62" s="9"/>
      <c r="I62" s="9"/>
      <c r="J62" s="5">
        <v>0</v>
      </c>
      <c r="K62" s="5">
        <v>0</v>
      </c>
      <c r="L62" s="5">
        <v>82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7</v>
      </c>
      <c r="X62" s="5">
        <v>300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2</v>
      </c>
      <c r="AE62" s="5">
        <v>2</v>
      </c>
      <c r="AF62" s="5">
        <v>30</v>
      </c>
      <c r="AG62" s="5">
        <v>0</v>
      </c>
      <c r="AH62" s="5">
        <v>14</v>
      </c>
      <c r="AI62" s="5">
        <v>3</v>
      </c>
      <c r="AJ62" s="5">
        <v>3</v>
      </c>
      <c r="AK62" s="5">
        <v>2</v>
      </c>
      <c r="AL62" s="5">
        <v>11</v>
      </c>
      <c r="AM62" s="5">
        <v>0</v>
      </c>
    </row>
    <row r="63" spans="2:39" x14ac:dyDescent="0.25">
      <c r="B63" s="8" t="s">
        <v>116</v>
      </c>
      <c r="C63" s="5">
        <v>0</v>
      </c>
      <c r="D63" s="5">
        <v>0</v>
      </c>
      <c r="E63" s="5">
        <v>0</v>
      </c>
      <c r="F63" s="5">
        <v>0</v>
      </c>
      <c r="G63" s="9"/>
      <c r="H63" s="9"/>
      <c r="I63" s="9"/>
      <c r="J63" s="5">
        <v>0</v>
      </c>
      <c r="K63" s="5">
        <v>0</v>
      </c>
      <c r="L63" s="5">
        <v>3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</row>
    <row r="64" spans="2:39" x14ac:dyDescent="0.25">
      <c r="B64" s="64" t="s">
        <v>261</v>
      </c>
      <c r="C64" s="5">
        <v>0</v>
      </c>
      <c r="D64" s="5">
        <v>0</v>
      </c>
      <c r="E64" s="5">
        <v>0</v>
      </c>
      <c r="F64" s="5">
        <v>0</v>
      </c>
      <c r="G64" s="9">
        <v>149</v>
      </c>
      <c r="H64" s="9">
        <v>0</v>
      </c>
      <c r="I64" s="9">
        <v>0</v>
      </c>
      <c r="J64" s="5">
        <v>0</v>
      </c>
      <c r="K64" s="5">
        <v>0</v>
      </c>
      <c r="L64" s="5">
        <v>0</v>
      </c>
      <c r="M64" s="5">
        <v>2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5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</row>
    <row r="65" spans="2:39" x14ac:dyDescent="0.25">
      <c r="B65" s="8" t="s">
        <v>117</v>
      </c>
      <c r="C65" s="5">
        <v>0</v>
      </c>
      <c r="D65" s="5">
        <v>0</v>
      </c>
      <c r="E65" s="5">
        <v>0</v>
      </c>
      <c r="F65" s="5">
        <v>2</v>
      </c>
      <c r="G65" s="9">
        <v>0</v>
      </c>
      <c r="H65" s="9">
        <v>3</v>
      </c>
      <c r="I65" s="9">
        <v>0</v>
      </c>
      <c r="J65" s="5">
        <v>0</v>
      </c>
      <c r="K65" s="5">
        <v>0</v>
      </c>
      <c r="L65" s="5">
        <v>1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15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9</v>
      </c>
    </row>
    <row r="66" spans="2:39" x14ac:dyDescent="0.25">
      <c r="B66" s="61" t="s">
        <v>272</v>
      </c>
      <c r="C66" s="5">
        <v>0</v>
      </c>
      <c r="D66" s="5">
        <v>0</v>
      </c>
      <c r="E66" s="5">
        <v>0</v>
      </c>
      <c r="F66" s="5">
        <v>0</v>
      </c>
      <c r="G66" s="9"/>
      <c r="H66" s="9"/>
      <c r="I66" s="9"/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1</v>
      </c>
      <c r="P66" s="5">
        <v>0</v>
      </c>
      <c r="Q66" s="5">
        <v>0</v>
      </c>
      <c r="R66" s="5">
        <v>0</v>
      </c>
      <c r="S66" s="5">
        <v>0</v>
      </c>
      <c r="T66" s="5">
        <v>107</v>
      </c>
      <c r="U66" s="5">
        <v>30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1</v>
      </c>
      <c r="AB66" s="5">
        <v>5</v>
      </c>
      <c r="AC66" s="5">
        <v>3</v>
      </c>
      <c r="AD66" s="5">
        <v>9</v>
      </c>
      <c r="AE66" s="5">
        <v>0</v>
      </c>
      <c r="AF66" s="5">
        <v>2</v>
      </c>
      <c r="AG66" s="5">
        <v>1</v>
      </c>
      <c r="AH66" s="5">
        <v>3</v>
      </c>
      <c r="AI66" s="5">
        <v>0</v>
      </c>
      <c r="AJ66" s="5">
        <v>0</v>
      </c>
      <c r="AK66" s="5">
        <v>2</v>
      </c>
      <c r="AL66" s="5">
        <v>4</v>
      </c>
      <c r="AM66" s="5">
        <v>0</v>
      </c>
    </row>
    <row r="67" spans="2:39" x14ac:dyDescent="0.25">
      <c r="B67" s="8" t="s">
        <v>118</v>
      </c>
      <c r="C67" s="5">
        <v>0</v>
      </c>
      <c r="D67" s="5">
        <v>0</v>
      </c>
      <c r="E67" s="5">
        <v>0</v>
      </c>
      <c r="F67" s="5">
        <v>0</v>
      </c>
      <c r="G67" s="9"/>
      <c r="H67" s="9"/>
      <c r="I67" s="9"/>
      <c r="J67" s="5">
        <v>0</v>
      </c>
      <c r="K67" s="5">
        <v>0</v>
      </c>
      <c r="L67" s="5">
        <v>0</v>
      </c>
      <c r="M67" s="5">
        <v>12</v>
      </c>
      <c r="N67" s="5">
        <v>45</v>
      </c>
      <c r="O67" s="5">
        <v>0</v>
      </c>
      <c r="P67" s="5">
        <v>2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3</v>
      </c>
      <c r="X67" s="5">
        <v>0</v>
      </c>
      <c r="Y67" s="5">
        <v>29</v>
      </c>
      <c r="Z67" s="5">
        <v>2</v>
      </c>
      <c r="AA67" s="5">
        <v>4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</row>
    <row r="68" spans="2:39" x14ac:dyDescent="0.25">
      <c r="B68" s="61" t="s">
        <v>274</v>
      </c>
      <c r="C68" s="5">
        <v>0</v>
      </c>
      <c r="D68" s="5">
        <v>0</v>
      </c>
      <c r="E68" s="5">
        <v>0</v>
      </c>
      <c r="F68" s="5">
        <v>0</v>
      </c>
      <c r="G68" s="9"/>
      <c r="H68" s="9"/>
      <c r="I68" s="9"/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63</v>
      </c>
      <c r="U68" s="5">
        <v>7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9</v>
      </c>
      <c r="AC68" s="5">
        <v>48</v>
      </c>
      <c r="AD68" s="5">
        <v>58</v>
      </c>
      <c r="AE68" s="5">
        <v>63</v>
      </c>
      <c r="AF68" s="5">
        <v>34</v>
      </c>
      <c r="AG68" s="5">
        <v>0</v>
      </c>
      <c r="AH68" s="5">
        <v>31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</row>
    <row r="69" spans="2:39" x14ac:dyDescent="0.25">
      <c r="B69" s="8" t="s">
        <v>119</v>
      </c>
      <c r="C69" s="5">
        <v>0</v>
      </c>
      <c r="D69" s="5">
        <v>0</v>
      </c>
      <c r="E69" s="5">
        <v>0</v>
      </c>
      <c r="F69" s="5">
        <v>0</v>
      </c>
      <c r="G69" s="9"/>
      <c r="H69" s="9"/>
      <c r="I69" s="9"/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2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4</v>
      </c>
      <c r="AC69" s="5">
        <v>24</v>
      </c>
      <c r="AD69" s="5">
        <v>0</v>
      </c>
      <c r="AE69" s="5">
        <v>2</v>
      </c>
      <c r="AF69" s="5">
        <v>0</v>
      </c>
      <c r="AG69" s="5">
        <v>4</v>
      </c>
      <c r="AH69" s="5">
        <v>0</v>
      </c>
      <c r="AI69" s="5">
        <v>2</v>
      </c>
      <c r="AJ69" s="5">
        <v>0</v>
      </c>
      <c r="AK69" s="5">
        <v>0</v>
      </c>
      <c r="AL69" s="5">
        <v>70</v>
      </c>
      <c r="AM69" s="5">
        <v>0</v>
      </c>
    </row>
    <row r="70" spans="2:39" x14ac:dyDescent="0.25">
      <c r="B70" s="8" t="s">
        <v>120</v>
      </c>
      <c r="C70" s="5">
        <v>0</v>
      </c>
      <c r="D70" s="5">
        <v>0</v>
      </c>
      <c r="E70" s="5">
        <v>0</v>
      </c>
      <c r="F70" s="5">
        <v>0</v>
      </c>
      <c r="G70" s="9"/>
      <c r="H70" s="9"/>
      <c r="I70" s="9"/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4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</row>
    <row r="71" spans="2:39" x14ac:dyDescent="0.25">
      <c r="B71" s="8" t="s">
        <v>121</v>
      </c>
      <c r="C71" s="5">
        <v>0</v>
      </c>
      <c r="D71" s="5">
        <v>0</v>
      </c>
      <c r="E71" s="5">
        <v>0</v>
      </c>
      <c r="F71" s="5">
        <v>1</v>
      </c>
      <c r="G71" s="9"/>
      <c r="H71" s="9"/>
      <c r="I71" s="9"/>
      <c r="J71" s="5">
        <v>0</v>
      </c>
      <c r="K71" s="5">
        <v>0</v>
      </c>
      <c r="L71" s="5">
        <v>2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9</v>
      </c>
      <c r="U71" s="5">
        <v>0</v>
      </c>
      <c r="V71" s="5">
        <v>0</v>
      </c>
      <c r="W71" s="5">
        <v>0</v>
      </c>
      <c r="X71" s="5">
        <v>0</v>
      </c>
      <c r="Y71" s="5">
        <v>1</v>
      </c>
      <c r="Z71" s="5">
        <v>0</v>
      </c>
      <c r="AA71" s="5">
        <v>0</v>
      </c>
      <c r="AB71" s="5">
        <v>2</v>
      </c>
      <c r="AC71" s="5">
        <v>5</v>
      </c>
      <c r="AD71" s="5">
        <v>5</v>
      </c>
      <c r="AE71" s="5">
        <v>4</v>
      </c>
      <c r="AF71" s="5">
        <v>26</v>
      </c>
      <c r="AG71" s="5">
        <v>6</v>
      </c>
      <c r="AH71" s="5">
        <v>33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</row>
    <row r="72" spans="2:39" x14ac:dyDescent="0.25">
      <c r="B72" s="8" t="s">
        <v>122</v>
      </c>
      <c r="C72" s="5">
        <v>0</v>
      </c>
      <c r="D72" s="5">
        <v>0</v>
      </c>
      <c r="E72" s="5">
        <v>0</v>
      </c>
      <c r="F72" s="5">
        <v>3</v>
      </c>
      <c r="G72" s="9"/>
      <c r="H72" s="9"/>
      <c r="I72" s="9"/>
      <c r="J72" s="5">
        <v>0</v>
      </c>
      <c r="K72" s="5">
        <v>0</v>
      </c>
      <c r="L72" s="5">
        <v>0</v>
      </c>
      <c r="M72" s="5">
        <v>0</v>
      </c>
      <c r="N72" s="5">
        <v>1</v>
      </c>
      <c r="O72" s="5">
        <v>0</v>
      </c>
      <c r="P72" s="5">
        <v>0</v>
      </c>
      <c r="Q72" s="5">
        <v>0</v>
      </c>
      <c r="R72" s="5">
        <v>0</v>
      </c>
      <c r="S72" s="5">
        <v>1</v>
      </c>
      <c r="T72" s="5">
        <v>0</v>
      </c>
      <c r="U72" s="5">
        <v>1</v>
      </c>
      <c r="V72" s="5">
        <v>1</v>
      </c>
      <c r="W72" s="5">
        <v>0</v>
      </c>
      <c r="X72" s="5">
        <v>3</v>
      </c>
      <c r="Y72" s="5">
        <v>0</v>
      </c>
      <c r="Z72" s="5">
        <v>0</v>
      </c>
      <c r="AA72" s="5">
        <v>0</v>
      </c>
      <c r="AB72" s="5">
        <v>7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</row>
    <row r="73" spans="2:39" x14ac:dyDescent="0.25">
      <c r="B73" s="8" t="s">
        <v>123</v>
      </c>
      <c r="C73" s="5">
        <v>0</v>
      </c>
      <c r="D73" s="5">
        <v>0</v>
      </c>
      <c r="E73" s="5">
        <v>0</v>
      </c>
      <c r="F73" s="5">
        <v>0</v>
      </c>
      <c r="G73" s="9">
        <v>0</v>
      </c>
      <c r="H73" s="9">
        <v>1</v>
      </c>
      <c r="I73" s="9">
        <v>0</v>
      </c>
      <c r="J73" s="5">
        <v>0</v>
      </c>
      <c r="K73" s="5">
        <v>1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</row>
    <row r="74" spans="2:39" x14ac:dyDescent="0.25">
      <c r="B74" s="8" t="s">
        <v>124</v>
      </c>
      <c r="C74" s="5">
        <v>0</v>
      </c>
      <c r="D74" s="5">
        <v>0</v>
      </c>
      <c r="E74" s="5">
        <v>0</v>
      </c>
      <c r="F74" s="5">
        <v>0</v>
      </c>
      <c r="G74" s="9"/>
      <c r="H74" s="9"/>
      <c r="I74" s="9"/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1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</row>
    <row r="75" spans="2:39" x14ac:dyDescent="0.25">
      <c r="B75" s="8" t="s">
        <v>125</v>
      </c>
      <c r="C75" s="5">
        <v>0</v>
      </c>
      <c r="D75" s="5">
        <v>1</v>
      </c>
      <c r="E75" s="5">
        <v>0</v>
      </c>
      <c r="F75" s="5">
        <v>0</v>
      </c>
      <c r="G75" s="9"/>
      <c r="H75" s="9"/>
      <c r="I75" s="9"/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</row>
    <row r="76" spans="2:39" x14ac:dyDescent="0.25">
      <c r="B76" s="8" t="s">
        <v>126</v>
      </c>
      <c r="C76" s="5">
        <v>0</v>
      </c>
      <c r="D76" s="5">
        <v>0</v>
      </c>
      <c r="E76" s="5">
        <v>0</v>
      </c>
      <c r="F76" s="5">
        <v>0</v>
      </c>
      <c r="G76" s="9"/>
      <c r="H76" s="9"/>
      <c r="I76" s="9"/>
      <c r="J76" s="5">
        <v>0</v>
      </c>
      <c r="K76" s="5">
        <v>0</v>
      </c>
      <c r="L76" s="5">
        <v>1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</row>
    <row r="77" spans="2:39" x14ac:dyDescent="0.25">
      <c r="B77" s="8" t="s">
        <v>127</v>
      </c>
      <c r="C77" s="5">
        <v>0</v>
      </c>
      <c r="D77" s="5">
        <v>0</v>
      </c>
      <c r="E77" s="5">
        <v>0</v>
      </c>
      <c r="F77" s="5">
        <v>1</v>
      </c>
      <c r="G77" s="9"/>
      <c r="H77" s="9"/>
      <c r="I77" s="9"/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1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1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</row>
    <row r="78" spans="2:39" x14ac:dyDescent="0.25">
      <c r="B78" s="8" t="s">
        <v>128</v>
      </c>
      <c r="C78" s="5">
        <v>0</v>
      </c>
      <c r="D78" s="5">
        <v>0</v>
      </c>
      <c r="E78" s="5">
        <v>0</v>
      </c>
      <c r="F78" s="5">
        <v>0</v>
      </c>
      <c r="G78" s="9"/>
      <c r="H78" s="9"/>
      <c r="I78" s="9"/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4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</row>
    <row r="79" spans="2:39" x14ac:dyDescent="0.25">
      <c r="B79" s="11" t="s">
        <v>243</v>
      </c>
      <c r="C79" s="5">
        <v>1</v>
      </c>
      <c r="D79" s="5">
        <v>5</v>
      </c>
      <c r="E79" s="5">
        <v>60</v>
      </c>
      <c r="F79" s="5">
        <v>0</v>
      </c>
      <c r="G79" s="9">
        <v>1</v>
      </c>
      <c r="H79" s="9">
        <v>32</v>
      </c>
      <c r="I79" s="9">
        <v>0</v>
      </c>
      <c r="J79" s="5">
        <v>3</v>
      </c>
      <c r="K79" s="5">
        <v>1</v>
      </c>
      <c r="L79" s="5">
        <v>0</v>
      </c>
      <c r="M79" s="5">
        <v>0</v>
      </c>
      <c r="N79" s="5">
        <v>2</v>
      </c>
      <c r="O79" s="5">
        <v>0</v>
      </c>
      <c r="P79" s="5">
        <v>1</v>
      </c>
      <c r="Q79" s="5">
        <v>0</v>
      </c>
      <c r="R79" s="5">
        <v>2</v>
      </c>
      <c r="S79" s="5">
        <v>3</v>
      </c>
      <c r="T79" s="5">
        <v>0</v>
      </c>
      <c r="U79" s="5">
        <v>0</v>
      </c>
      <c r="V79" s="5">
        <v>4</v>
      </c>
      <c r="W79" s="5">
        <v>1</v>
      </c>
      <c r="X79" s="5">
        <v>2</v>
      </c>
      <c r="Y79" s="5">
        <v>0</v>
      </c>
      <c r="Z79" s="5">
        <v>3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53</v>
      </c>
      <c r="AK79" s="5">
        <v>1</v>
      </c>
      <c r="AL79" s="5">
        <v>0</v>
      </c>
      <c r="AM79" s="5">
        <v>9</v>
      </c>
    </row>
    <row r="80" spans="2:39" x14ac:dyDescent="0.25">
      <c r="B80" s="8" t="s">
        <v>129</v>
      </c>
      <c r="C80" s="5">
        <v>0</v>
      </c>
      <c r="D80" s="5">
        <v>0</v>
      </c>
      <c r="E80" s="5">
        <v>8</v>
      </c>
      <c r="F80" s="5">
        <v>0</v>
      </c>
      <c r="G80" s="9"/>
      <c r="H80" s="9"/>
      <c r="I80" s="9"/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2</v>
      </c>
      <c r="AK80" s="5">
        <v>0</v>
      </c>
      <c r="AL80" s="5">
        <v>0</v>
      </c>
      <c r="AM80" s="5">
        <v>0</v>
      </c>
    </row>
    <row r="81" spans="2:39" x14ac:dyDescent="0.25">
      <c r="B81" s="8" t="s">
        <v>130</v>
      </c>
      <c r="C81" s="5">
        <v>0</v>
      </c>
      <c r="D81" s="5">
        <v>0</v>
      </c>
      <c r="E81" s="5">
        <v>0</v>
      </c>
      <c r="F81" s="5">
        <v>0</v>
      </c>
      <c r="G81" s="9">
        <v>0</v>
      </c>
      <c r="H81" s="9">
        <v>3</v>
      </c>
      <c r="I81" s="9">
        <v>1</v>
      </c>
      <c r="J81" s="5">
        <v>0</v>
      </c>
      <c r="K81" s="5">
        <v>4</v>
      </c>
      <c r="L81" s="5">
        <v>0</v>
      </c>
      <c r="M81" s="5">
        <v>1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4</v>
      </c>
      <c r="T81" s="5">
        <v>8</v>
      </c>
      <c r="U81" s="5">
        <v>0</v>
      </c>
      <c r="V81" s="5">
        <v>0</v>
      </c>
      <c r="W81" s="5">
        <v>19</v>
      </c>
      <c r="X81" s="5">
        <v>0</v>
      </c>
      <c r="Y81" s="5">
        <v>3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3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</row>
    <row r="82" spans="2:39" x14ac:dyDescent="0.25">
      <c r="B82" s="8" t="s">
        <v>131</v>
      </c>
      <c r="C82" s="5">
        <v>0</v>
      </c>
      <c r="D82" s="5">
        <v>7</v>
      </c>
      <c r="E82" s="5">
        <v>0</v>
      </c>
      <c r="F82" s="5">
        <v>0</v>
      </c>
      <c r="G82" s="9">
        <v>0</v>
      </c>
      <c r="H82" s="9">
        <v>3</v>
      </c>
      <c r="I82" s="9">
        <v>0</v>
      </c>
      <c r="J82" s="5">
        <v>0</v>
      </c>
      <c r="K82" s="5">
        <v>0</v>
      </c>
      <c r="L82" s="5">
        <v>2</v>
      </c>
      <c r="M82" s="5">
        <v>1</v>
      </c>
      <c r="N82" s="5">
        <v>2</v>
      </c>
      <c r="O82" s="5">
        <v>0</v>
      </c>
      <c r="P82" s="5">
        <v>1</v>
      </c>
      <c r="Q82" s="5">
        <v>3</v>
      </c>
      <c r="R82" s="5">
        <v>0</v>
      </c>
      <c r="S82" s="5">
        <v>0</v>
      </c>
      <c r="T82" s="5">
        <v>0</v>
      </c>
      <c r="U82" s="5">
        <v>1</v>
      </c>
      <c r="V82" s="5">
        <v>0</v>
      </c>
      <c r="W82" s="5">
        <v>5</v>
      </c>
      <c r="X82" s="5">
        <v>0</v>
      </c>
      <c r="Y82" s="5">
        <v>3</v>
      </c>
      <c r="Z82" s="5">
        <v>3</v>
      </c>
      <c r="AA82" s="5">
        <v>1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3</v>
      </c>
    </row>
    <row r="83" spans="2:39" x14ac:dyDescent="0.25">
      <c r="B83" s="8" t="s">
        <v>132</v>
      </c>
      <c r="C83" s="5">
        <v>0</v>
      </c>
      <c r="D83" s="5">
        <v>0</v>
      </c>
      <c r="E83" s="5">
        <v>0</v>
      </c>
      <c r="F83" s="5">
        <v>4</v>
      </c>
      <c r="G83" s="9"/>
      <c r="H83" s="9"/>
      <c r="I83" s="9"/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</row>
    <row r="84" spans="2:39" x14ac:dyDescent="0.25">
      <c r="B84" s="8" t="s">
        <v>133</v>
      </c>
      <c r="C84" s="5">
        <v>0</v>
      </c>
      <c r="D84" s="5">
        <v>0</v>
      </c>
      <c r="E84" s="5">
        <v>0</v>
      </c>
      <c r="F84" s="5">
        <v>0</v>
      </c>
      <c r="G84" s="9"/>
      <c r="H84" s="9"/>
      <c r="I84" s="9"/>
      <c r="J84" s="5">
        <v>0</v>
      </c>
      <c r="K84" s="5">
        <v>0</v>
      </c>
      <c r="L84" s="5">
        <v>0</v>
      </c>
      <c r="M84" s="5">
        <v>1</v>
      </c>
      <c r="N84" s="5">
        <v>0</v>
      </c>
      <c r="O84" s="5">
        <v>0</v>
      </c>
      <c r="P84" s="5">
        <v>0</v>
      </c>
      <c r="Q84" s="5">
        <v>0</v>
      </c>
      <c r="R84" s="5">
        <v>1</v>
      </c>
      <c r="S84" s="5">
        <v>0</v>
      </c>
      <c r="T84" s="5">
        <v>0</v>
      </c>
      <c r="U84" s="5">
        <v>0</v>
      </c>
      <c r="V84" s="5">
        <v>2</v>
      </c>
      <c r="W84" s="5">
        <v>8</v>
      </c>
      <c r="X84" s="5">
        <v>0</v>
      </c>
      <c r="Y84" s="5">
        <v>1</v>
      </c>
      <c r="Z84" s="5">
        <v>1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</row>
    <row r="85" spans="2:39" x14ac:dyDescent="0.25">
      <c r="B85" s="8" t="s">
        <v>134</v>
      </c>
      <c r="C85" s="5">
        <v>0</v>
      </c>
      <c r="D85" s="5">
        <v>1</v>
      </c>
      <c r="E85" s="5">
        <v>0</v>
      </c>
      <c r="F85" s="5">
        <v>0</v>
      </c>
      <c r="G85" s="9"/>
      <c r="H85" s="9"/>
      <c r="I85" s="9"/>
      <c r="J85" s="5">
        <v>0</v>
      </c>
      <c r="K85" s="5">
        <v>0</v>
      </c>
      <c r="L85" s="5">
        <v>1</v>
      </c>
      <c r="M85" s="5">
        <v>0</v>
      </c>
      <c r="N85" s="5">
        <v>0</v>
      </c>
      <c r="O85" s="5">
        <v>0</v>
      </c>
      <c r="P85" s="5">
        <v>1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</row>
    <row r="86" spans="2:39" x14ac:dyDescent="0.25">
      <c r="B86" s="8" t="s">
        <v>135</v>
      </c>
      <c r="C86" s="5">
        <v>0</v>
      </c>
      <c r="D86" s="5">
        <v>0</v>
      </c>
      <c r="E86" s="5">
        <v>0</v>
      </c>
      <c r="F86" s="5">
        <v>1</v>
      </c>
      <c r="G86" s="9"/>
      <c r="H86" s="9"/>
      <c r="I86" s="9"/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2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</row>
    <row r="87" spans="2:39" x14ac:dyDescent="0.25">
      <c r="B87" s="8" t="s">
        <v>136</v>
      </c>
      <c r="C87" s="5">
        <v>6</v>
      </c>
      <c r="D87" s="5">
        <v>2</v>
      </c>
      <c r="E87" s="5">
        <v>0</v>
      </c>
      <c r="F87" s="5">
        <v>0</v>
      </c>
      <c r="G87" s="9"/>
      <c r="H87" s="9"/>
      <c r="I87" s="9"/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</row>
    <row r="88" spans="2:39" x14ac:dyDescent="0.25">
      <c r="B88" s="8" t="s">
        <v>137</v>
      </c>
      <c r="C88" s="5">
        <v>0</v>
      </c>
      <c r="D88" s="5">
        <v>0</v>
      </c>
      <c r="E88" s="5">
        <v>0</v>
      </c>
      <c r="F88" s="5">
        <v>0</v>
      </c>
      <c r="G88" s="9">
        <v>0</v>
      </c>
      <c r="H88" s="9">
        <v>12</v>
      </c>
      <c r="I88" s="9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1</v>
      </c>
      <c r="AK88" s="5">
        <v>0</v>
      </c>
      <c r="AL88" s="5">
        <v>0</v>
      </c>
      <c r="AM88" s="5">
        <v>0</v>
      </c>
    </row>
    <row r="89" spans="2:39" x14ac:dyDescent="0.25">
      <c r="B89" s="8" t="s">
        <v>138</v>
      </c>
      <c r="C89" s="5">
        <v>0</v>
      </c>
      <c r="D89" s="5">
        <v>0</v>
      </c>
      <c r="E89" s="5">
        <v>0</v>
      </c>
      <c r="F89" s="5">
        <v>0</v>
      </c>
      <c r="G89" s="9"/>
      <c r="H89" s="9"/>
      <c r="I89" s="9"/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1</v>
      </c>
      <c r="AG89" s="5">
        <v>1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</row>
    <row r="90" spans="2:39" x14ac:dyDescent="0.25">
      <c r="B90" s="11" t="s">
        <v>242</v>
      </c>
      <c r="C90" s="5">
        <v>0</v>
      </c>
      <c r="D90" s="5">
        <v>0</v>
      </c>
      <c r="E90" s="5">
        <v>0</v>
      </c>
      <c r="F90" s="5">
        <v>0</v>
      </c>
      <c r="G90" s="9">
        <v>0</v>
      </c>
      <c r="H90" s="9">
        <v>32</v>
      </c>
      <c r="I90" s="9">
        <v>0</v>
      </c>
      <c r="J90" s="5">
        <v>0</v>
      </c>
      <c r="K90" s="5">
        <v>0</v>
      </c>
      <c r="L90" s="5">
        <v>0</v>
      </c>
      <c r="M90" s="5">
        <v>1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2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</row>
    <row r="91" spans="2:39" x14ac:dyDescent="0.25">
      <c r="B91" s="11" t="s">
        <v>240</v>
      </c>
      <c r="C91" s="5">
        <v>10</v>
      </c>
      <c r="D91" s="5">
        <v>0</v>
      </c>
      <c r="E91" s="5">
        <v>24</v>
      </c>
      <c r="F91" s="5">
        <v>0</v>
      </c>
      <c r="G91" s="9">
        <v>95</v>
      </c>
      <c r="H91" s="9">
        <v>6</v>
      </c>
      <c r="I91" s="9">
        <v>0</v>
      </c>
      <c r="J91" s="5">
        <v>0</v>
      </c>
      <c r="K91" s="5">
        <v>7</v>
      </c>
      <c r="L91" s="5">
        <v>0</v>
      </c>
      <c r="M91" s="5">
        <v>11</v>
      </c>
      <c r="N91" s="5">
        <v>43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38</v>
      </c>
      <c r="W91" s="5">
        <v>0</v>
      </c>
      <c r="X91" s="5">
        <v>0</v>
      </c>
      <c r="Y91" s="5">
        <v>0</v>
      </c>
      <c r="Z91" s="5">
        <v>3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12</v>
      </c>
      <c r="AK91" s="5">
        <v>0</v>
      </c>
      <c r="AL91" s="5">
        <v>1</v>
      </c>
      <c r="AM91" s="5">
        <v>0</v>
      </c>
    </row>
    <row r="92" spans="2:39" x14ac:dyDescent="0.25">
      <c r="B92" s="11" t="s">
        <v>241</v>
      </c>
      <c r="C92" s="5">
        <v>0</v>
      </c>
      <c r="D92" s="5">
        <v>0</v>
      </c>
      <c r="E92" s="5">
        <v>0</v>
      </c>
      <c r="F92" s="5">
        <v>0</v>
      </c>
      <c r="G92" s="9">
        <v>0</v>
      </c>
      <c r="H92" s="9">
        <v>22</v>
      </c>
      <c r="I92" s="9">
        <v>2</v>
      </c>
      <c r="J92" s="5">
        <v>5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3</v>
      </c>
      <c r="S92" s="5">
        <v>0</v>
      </c>
      <c r="T92" s="5">
        <v>1</v>
      </c>
      <c r="U92" s="5">
        <v>0</v>
      </c>
      <c r="V92" s="5">
        <v>0</v>
      </c>
      <c r="W92" s="5">
        <v>0</v>
      </c>
      <c r="X92" s="5">
        <v>0</v>
      </c>
      <c r="Y92" s="5">
        <v>5</v>
      </c>
      <c r="Z92" s="5">
        <v>0</v>
      </c>
      <c r="AA92" s="5">
        <v>4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1</v>
      </c>
    </row>
    <row r="93" spans="2:39" x14ac:dyDescent="0.25">
      <c r="B93" s="8" t="s">
        <v>139</v>
      </c>
      <c r="C93" s="5">
        <v>0</v>
      </c>
      <c r="D93" s="5">
        <v>0</v>
      </c>
      <c r="E93" s="5">
        <v>0</v>
      </c>
      <c r="F93" s="5">
        <v>0</v>
      </c>
      <c r="G93" s="9"/>
      <c r="H93" s="9"/>
      <c r="I93" s="9"/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1</v>
      </c>
      <c r="S93" s="5">
        <v>0</v>
      </c>
      <c r="T93" s="5">
        <v>0</v>
      </c>
      <c r="U93" s="5">
        <v>1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</row>
    <row r="94" spans="2:39" x14ac:dyDescent="0.25">
      <c r="B94" s="61" t="s">
        <v>275</v>
      </c>
      <c r="C94" s="5">
        <v>4</v>
      </c>
      <c r="D94" s="5">
        <v>6</v>
      </c>
      <c r="E94" s="5">
        <v>0</v>
      </c>
      <c r="F94" s="5">
        <v>0</v>
      </c>
      <c r="G94" s="9"/>
      <c r="H94" s="9"/>
      <c r="I94" s="9"/>
      <c r="J94" s="5">
        <v>1</v>
      </c>
      <c r="K94" s="5">
        <v>7</v>
      </c>
      <c r="L94" s="5">
        <v>3</v>
      </c>
      <c r="M94" s="5">
        <v>6</v>
      </c>
      <c r="N94" s="5">
        <v>1</v>
      </c>
      <c r="O94" s="5">
        <v>0</v>
      </c>
      <c r="P94" s="5">
        <v>9</v>
      </c>
      <c r="Q94" s="5">
        <v>2</v>
      </c>
      <c r="R94" s="5">
        <v>4</v>
      </c>
      <c r="S94" s="5">
        <v>0</v>
      </c>
      <c r="T94" s="5">
        <v>0</v>
      </c>
      <c r="U94" s="5">
        <v>1</v>
      </c>
      <c r="V94" s="5">
        <v>18</v>
      </c>
      <c r="W94" s="5">
        <v>0</v>
      </c>
      <c r="X94" s="5">
        <v>0</v>
      </c>
      <c r="Y94" s="5">
        <v>1</v>
      </c>
      <c r="Z94" s="5">
        <v>20</v>
      </c>
      <c r="AA94" s="5">
        <v>0</v>
      </c>
      <c r="AB94" s="5">
        <v>0</v>
      </c>
      <c r="AC94" s="5">
        <v>1</v>
      </c>
      <c r="AD94" s="5">
        <v>1</v>
      </c>
      <c r="AE94" s="5">
        <v>1</v>
      </c>
      <c r="AF94" s="5">
        <v>1</v>
      </c>
      <c r="AG94" s="5">
        <v>0</v>
      </c>
      <c r="AH94" s="5">
        <v>0</v>
      </c>
      <c r="AI94" s="5">
        <v>0</v>
      </c>
      <c r="AJ94" s="5">
        <v>0</v>
      </c>
      <c r="AK94" s="5">
        <v>1</v>
      </c>
      <c r="AL94" s="5">
        <v>1</v>
      </c>
      <c r="AM94" s="5">
        <v>0</v>
      </c>
    </row>
    <row r="95" spans="2:39" x14ac:dyDescent="0.25">
      <c r="B95" s="8" t="s">
        <v>140</v>
      </c>
      <c r="C95" s="5">
        <v>0</v>
      </c>
      <c r="D95" s="5">
        <v>0</v>
      </c>
      <c r="E95" s="5">
        <v>3</v>
      </c>
      <c r="F95" s="5">
        <v>0</v>
      </c>
      <c r="G95" s="9"/>
      <c r="H95" s="9"/>
      <c r="I95" s="9"/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</row>
    <row r="96" spans="2:39" s="8" customFormat="1" x14ac:dyDescent="0.25">
      <c r="B96" s="8" t="s">
        <v>141</v>
      </c>
      <c r="C96" s="5">
        <v>0</v>
      </c>
      <c r="D96" s="5">
        <v>0</v>
      </c>
      <c r="E96" s="5">
        <v>12</v>
      </c>
      <c r="F96" s="5">
        <v>0</v>
      </c>
      <c r="G96" s="9">
        <v>0</v>
      </c>
      <c r="H96" s="9">
        <v>2</v>
      </c>
      <c r="I96" s="9">
        <v>0</v>
      </c>
      <c r="J96" s="5">
        <v>0</v>
      </c>
      <c r="K96" s="5">
        <v>1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</row>
    <row r="97" spans="2:39" x14ac:dyDescent="0.25">
      <c r="B97" s="8" t="s">
        <v>142</v>
      </c>
      <c r="C97" s="5">
        <v>0</v>
      </c>
      <c r="D97" s="5">
        <v>0</v>
      </c>
      <c r="E97" s="5">
        <v>0</v>
      </c>
      <c r="F97" s="5">
        <v>0</v>
      </c>
      <c r="G97" s="9"/>
      <c r="H97" s="9"/>
      <c r="I97" s="9"/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1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</row>
    <row r="98" spans="2:39" x14ac:dyDescent="0.25">
      <c r="B98" s="62" t="s">
        <v>252</v>
      </c>
      <c r="C98" s="5">
        <v>2</v>
      </c>
      <c r="D98" s="5">
        <v>2</v>
      </c>
      <c r="E98" s="5">
        <v>0</v>
      </c>
      <c r="F98" s="5">
        <v>8</v>
      </c>
      <c r="G98" s="9"/>
      <c r="H98" s="9"/>
      <c r="I98" s="9"/>
      <c r="J98" s="5">
        <v>198</v>
      </c>
      <c r="K98" s="5">
        <v>0</v>
      </c>
      <c r="L98" s="5">
        <v>2</v>
      </c>
      <c r="M98" s="5">
        <v>0</v>
      </c>
      <c r="N98" s="5">
        <v>0</v>
      </c>
      <c r="O98" s="5">
        <v>0</v>
      </c>
      <c r="P98" s="5">
        <v>1</v>
      </c>
      <c r="Q98" s="5">
        <v>3</v>
      </c>
      <c r="R98" s="5">
        <v>0</v>
      </c>
      <c r="S98" s="5">
        <v>3</v>
      </c>
      <c r="T98" s="5">
        <v>0</v>
      </c>
      <c r="U98" s="5">
        <v>0</v>
      </c>
      <c r="V98" s="5">
        <v>0</v>
      </c>
      <c r="W98" s="5">
        <v>3</v>
      </c>
      <c r="X98" s="5">
        <v>0</v>
      </c>
      <c r="Y98" s="5">
        <v>0</v>
      </c>
      <c r="Z98" s="5">
        <v>1</v>
      </c>
      <c r="AA98" s="5">
        <v>0</v>
      </c>
      <c r="AB98" s="5">
        <v>5</v>
      </c>
      <c r="AC98" s="5">
        <v>3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2</v>
      </c>
      <c r="AL98" s="5">
        <v>5</v>
      </c>
      <c r="AM98" s="5">
        <v>1</v>
      </c>
    </row>
    <row r="99" spans="2:39" x14ac:dyDescent="0.25">
      <c r="B99" s="8" t="s">
        <v>143</v>
      </c>
      <c r="C99" s="5">
        <v>0</v>
      </c>
      <c r="D99" s="5">
        <v>0</v>
      </c>
      <c r="E99" s="5">
        <v>0</v>
      </c>
      <c r="F99" s="5">
        <v>0</v>
      </c>
      <c r="G99" s="9"/>
      <c r="H99" s="9"/>
      <c r="I99" s="9"/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1</v>
      </c>
      <c r="AM99" s="5">
        <v>0</v>
      </c>
    </row>
    <row r="100" spans="2:39" x14ac:dyDescent="0.25">
      <c r="B100" s="8" t="s">
        <v>144</v>
      </c>
      <c r="C100" s="5">
        <v>0</v>
      </c>
      <c r="D100" s="5">
        <v>0</v>
      </c>
      <c r="E100" s="5">
        <v>0</v>
      </c>
      <c r="F100" s="5">
        <v>0</v>
      </c>
      <c r="G100" s="9">
        <v>0</v>
      </c>
      <c r="H100" s="9">
        <v>6</v>
      </c>
      <c r="I100" s="9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T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/>
      <c r="AM100" s="5"/>
    </row>
    <row r="101" spans="2:39" x14ac:dyDescent="0.25">
      <c r="B101" s="8" t="s">
        <v>145</v>
      </c>
      <c r="C101" s="5">
        <v>0</v>
      </c>
      <c r="D101" s="5">
        <v>0</v>
      </c>
      <c r="E101" s="5">
        <v>0</v>
      </c>
      <c r="F101" s="5">
        <v>6</v>
      </c>
      <c r="G101" s="9"/>
      <c r="H101" s="9"/>
      <c r="I101" s="9"/>
      <c r="J101" s="5">
        <v>0</v>
      </c>
      <c r="K101" s="5">
        <v>4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</row>
    <row r="102" spans="2:39" x14ac:dyDescent="0.25">
      <c r="B102" s="8" t="s">
        <v>146</v>
      </c>
      <c r="C102" s="5">
        <v>7</v>
      </c>
      <c r="D102" s="5">
        <v>0</v>
      </c>
      <c r="E102" s="5">
        <v>3</v>
      </c>
      <c r="F102" s="5">
        <v>3</v>
      </c>
      <c r="G102" s="9"/>
      <c r="H102" s="9"/>
      <c r="I102" s="9"/>
      <c r="J102" s="5">
        <v>9</v>
      </c>
      <c r="K102" s="5">
        <v>3</v>
      </c>
      <c r="L102" s="5">
        <v>19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2</v>
      </c>
      <c r="T102" s="5">
        <v>1</v>
      </c>
      <c r="U102" s="5">
        <v>5</v>
      </c>
      <c r="V102" s="5">
        <v>7</v>
      </c>
      <c r="W102" s="5">
        <v>1</v>
      </c>
      <c r="X102" s="5">
        <v>0</v>
      </c>
      <c r="Y102" s="5">
        <v>1</v>
      </c>
      <c r="Z102" s="5">
        <v>0</v>
      </c>
      <c r="AA102" s="5">
        <v>5</v>
      </c>
      <c r="AB102" s="5">
        <v>5</v>
      </c>
      <c r="AC102" s="5">
        <v>10</v>
      </c>
      <c r="AD102" s="5">
        <v>2</v>
      </c>
      <c r="AE102" s="5">
        <v>0</v>
      </c>
      <c r="AF102" s="5">
        <v>0</v>
      </c>
      <c r="AG102" s="5">
        <v>4</v>
      </c>
      <c r="AH102" s="5">
        <v>0</v>
      </c>
      <c r="AI102" s="5">
        <v>12</v>
      </c>
      <c r="AJ102" s="5">
        <v>0</v>
      </c>
      <c r="AK102" s="5">
        <v>3</v>
      </c>
      <c r="AL102" s="5">
        <v>6</v>
      </c>
      <c r="AM102" s="5">
        <v>18</v>
      </c>
    </row>
    <row r="103" spans="2:39" x14ac:dyDescent="0.25">
      <c r="B103" s="62" t="s">
        <v>253</v>
      </c>
      <c r="C103" s="5">
        <v>0</v>
      </c>
      <c r="D103" s="5">
        <v>29</v>
      </c>
      <c r="E103" s="5">
        <v>0</v>
      </c>
      <c r="F103" s="5">
        <v>0</v>
      </c>
      <c r="G103" s="9">
        <v>1</v>
      </c>
      <c r="H103" s="9">
        <v>0</v>
      </c>
      <c r="I103" s="9">
        <v>90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3</v>
      </c>
      <c r="U103" s="5">
        <v>0</v>
      </c>
      <c r="V103" s="5">
        <v>0</v>
      </c>
      <c r="W103" s="5">
        <v>11</v>
      </c>
      <c r="X103" s="5">
        <v>0</v>
      </c>
      <c r="Y103" s="5">
        <v>0</v>
      </c>
      <c r="Z103" s="5">
        <v>1</v>
      </c>
      <c r="AA103" s="5">
        <v>313</v>
      </c>
      <c r="AB103" s="5">
        <v>1</v>
      </c>
      <c r="AC103" s="5">
        <v>5</v>
      </c>
      <c r="AD103" s="5">
        <v>2</v>
      </c>
      <c r="AE103" s="5">
        <v>18</v>
      </c>
      <c r="AF103" s="5">
        <v>0</v>
      </c>
      <c r="AG103" s="5">
        <v>0</v>
      </c>
      <c r="AH103" s="5">
        <v>2</v>
      </c>
      <c r="AI103" s="5">
        <v>0</v>
      </c>
      <c r="AJ103" s="5">
        <v>0</v>
      </c>
      <c r="AK103" s="5">
        <v>15</v>
      </c>
      <c r="AL103" s="5">
        <v>0</v>
      </c>
      <c r="AM103" s="5">
        <v>0</v>
      </c>
    </row>
    <row r="104" spans="2:39" x14ac:dyDescent="0.25">
      <c r="B104" s="8" t="s">
        <v>147</v>
      </c>
      <c r="C104" s="5">
        <v>3</v>
      </c>
      <c r="D104" s="5">
        <v>0</v>
      </c>
      <c r="E104" s="5">
        <v>0</v>
      </c>
      <c r="F104" s="5">
        <v>0</v>
      </c>
      <c r="G104" s="9"/>
      <c r="H104" s="9"/>
      <c r="I104" s="9"/>
      <c r="J104" s="5">
        <v>1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1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15</v>
      </c>
      <c r="AK104" s="5">
        <v>1</v>
      </c>
      <c r="AL104" s="5">
        <v>0</v>
      </c>
      <c r="AM104" s="5">
        <v>0</v>
      </c>
    </row>
    <row r="105" spans="2:39" x14ac:dyDescent="0.25">
      <c r="B105" s="8" t="s">
        <v>148</v>
      </c>
      <c r="C105" s="5">
        <v>0</v>
      </c>
      <c r="D105" s="5">
        <v>0</v>
      </c>
      <c r="E105" s="5">
        <v>0</v>
      </c>
      <c r="F105" s="5">
        <v>0</v>
      </c>
      <c r="G105" s="9"/>
      <c r="H105" s="9"/>
      <c r="I105" s="9"/>
      <c r="J105" s="5">
        <v>0</v>
      </c>
      <c r="K105" s="5">
        <v>1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1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2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1</v>
      </c>
      <c r="AM105" s="5">
        <v>0</v>
      </c>
    </row>
    <row r="106" spans="2:39" x14ac:dyDescent="0.25">
      <c r="B106" s="8" t="s">
        <v>149</v>
      </c>
      <c r="C106" s="5">
        <v>0</v>
      </c>
      <c r="D106" s="5">
        <v>0</v>
      </c>
      <c r="E106" s="5">
        <v>0</v>
      </c>
      <c r="F106" s="5">
        <v>0</v>
      </c>
      <c r="G106" s="9">
        <v>0</v>
      </c>
      <c r="H106" s="9">
        <v>1</v>
      </c>
      <c r="I106" s="9">
        <v>2</v>
      </c>
      <c r="J106" s="5">
        <v>1</v>
      </c>
      <c r="K106" s="5">
        <v>0</v>
      </c>
      <c r="L106" s="5">
        <v>4</v>
      </c>
      <c r="M106" s="5">
        <v>17</v>
      </c>
      <c r="N106" s="5">
        <v>0</v>
      </c>
      <c r="O106" s="5">
        <v>4</v>
      </c>
      <c r="P106" s="5">
        <v>1</v>
      </c>
      <c r="Q106" s="5">
        <v>2</v>
      </c>
      <c r="R106" s="5">
        <v>7</v>
      </c>
      <c r="S106" s="5">
        <v>0</v>
      </c>
      <c r="T106" s="5">
        <v>0</v>
      </c>
      <c r="U106" s="5">
        <v>1</v>
      </c>
      <c r="V106" s="5">
        <v>6</v>
      </c>
      <c r="W106" s="5">
        <v>4</v>
      </c>
      <c r="X106" s="5">
        <v>0</v>
      </c>
      <c r="Y106" s="5">
        <v>7</v>
      </c>
      <c r="Z106" s="5">
        <v>17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1</v>
      </c>
      <c r="AI106" s="5">
        <v>0</v>
      </c>
      <c r="AJ106" s="5">
        <v>0</v>
      </c>
      <c r="AK106" s="5">
        <v>2</v>
      </c>
      <c r="AL106" s="5">
        <v>2</v>
      </c>
      <c r="AM106" s="5">
        <v>0</v>
      </c>
    </row>
    <row r="107" spans="2:39" x14ac:dyDescent="0.25">
      <c r="B107" s="8" t="s">
        <v>150</v>
      </c>
      <c r="C107" s="5">
        <v>0</v>
      </c>
      <c r="D107" s="5">
        <v>0</v>
      </c>
      <c r="E107" s="5">
        <v>0</v>
      </c>
      <c r="F107" s="5">
        <v>0</v>
      </c>
      <c r="G107" s="9"/>
      <c r="H107" s="9"/>
      <c r="I107" s="9"/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1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</row>
    <row r="108" spans="2:39" x14ac:dyDescent="0.25">
      <c r="B108" s="8" t="s">
        <v>151</v>
      </c>
      <c r="C108" s="5">
        <v>0</v>
      </c>
      <c r="D108" s="5">
        <v>0</v>
      </c>
      <c r="E108" s="5">
        <v>0</v>
      </c>
      <c r="F108" s="5">
        <v>4</v>
      </c>
      <c r="G108" s="9"/>
      <c r="H108" s="9"/>
      <c r="I108" s="9"/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1</v>
      </c>
      <c r="Z108" s="5">
        <v>1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</row>
    <row r="109" spans="2:39" x14ac:dyDescent="0.25">
      <c r="B109" s="8" t="s">
        <v>152</v>
      </c>
      <c r="C109" s="5">
        <v>0</v>
      </c>
      <c r="D109" s="5">
        <v>0</v>
      </c>
      <c r="E109" s="5">
        <v>0</v>
      </c>
      <c r="F109" s="5">
        <v>0</v>
      </c>
      <c r="G109" s="9"/>
      <c r="H109" s="9"/>
      <c r="I109" s="9"/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</row>
    <row r="110" spans="2:39" x14ac:dyDescent="0.25">
      <c r="B110" s="63" t="s">
        <v>254</v>
      </c>
      <c r="C110" s="5">
        <v>0</v>
      </c>
      <c r="D110" s="5">
        <v>0</v>
      </c>
      <c r="E110" s="5">
        <v>0</v>
      </c>
      <c r="F110" s="5">
        <v>0</v>
      </c>
      <c r="G110" s="9">
        <v>0</v>
      </c>
      <c r="H110" s="9">
        <v>2</v>
      </c>
      <c r="I110" s="9">
        <v>55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1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4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6</v>
      </c>
      <c r="AJ110" s="5">
        <v>0</v>
      </c>
      <c r="AK110" s="5">
        <v>0</v>
      </c>
      <c r="AL110" s="5">
        <v>5</v>
      </c>
      <c r="AM110" s="5">
        <v>0</v>
      </c>
    </row>
    <row r="111" spans="2:39" x14ac:dyDescent="0.25">
      <c r="B111" s="8" t="s">
        <v>153</v>
      </c>
      <c r="C111" s="5">
        <v>0</v>
      </c>
      <c r="D111" s="5">
        <v>0</v>
      </c>
      <c r="E111" s="5">
        <v>0</v>
      </c>
      <c r="F111" s="5">
        <v>0</v>
      </c>
      <c r="G111" s="9"/>
      <c r="H111" s="9"/>
      <c r="I111" s="9"/>
      <c r="J111" s="5">
        <v>0</v>
      </c>
      <c r="K111" s="5">
        <v>1</v>
      </c>
      <c r="L111" s="5">
        <v>0</v>
      </c>
      <c r="M111" s="5">
        <v>3</v>
      </c>
      <c r="N111" s="5">
        <v>0</v>
      </c>
      <c r="O111" s="5">
        <v>0</v>
      </c>
      <c r="P111" s="5">
        <v>2</v>
      </c>
      <c r="Q111" s="5">
        <v>3</v>
      </c>
      <c r="R111" s="5">
        <v>5</v>
      </c>
      <c r="S111" s="5">
        <v>0</v>
      </c>
      <c r="T111" s="5">
        <v>0</v>
      </c>
      <c r="U111" s="5">
        <v>0</v>
      </c>
      <c r="V111" s="5">
        <v>3</v>
      </c>
      <c r="W111" s="5">
        <v>29</v>
      </c>
      <c r="X111" s="5">
        <v>0</v>
      </c>
      <c r="Y111" s="5">
        <v>0</v>
      </c>
      <c r="Z111" s="5">
        <v>2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17</v>
      </c>
      <c r="AM111" s="5">
        <v>0</v>
      </c>
    </row>
    <row r="112" spans="2:39" x14ac:dyDescent="0.25">
      <c r="B112" s="8" t="s">
        <v>154</v>
      </c>
      <c r="C112" s="5">
        <v>0</v>
      </c>
      <c r="D112" s="5">
        <v>0</v>
      </c>
      <c r="E112" s="5">
        <v>0</v>
      </c>
      <c r="F112" s="5">
        <v>0</v>
      </c>
      <c r="G112" s="9">
        <v>0</v>
      </c>
      <c r="H112" s="9">
        <v>2</v>
      </c>
      <c r="I112" s="9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T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/>
      <c r="AM112" s="5"/>
    </row>
    <row r="113" spans="2:39" x14ac:dyDescent="0.25">
      <c r="B113" s="8" t="s">
        <v>155</v>
      </c>
      <c r="C113" s="5">
        <v>0</v>
      </c>
      <c r="D113" s="5">
        <v>0</v>
      </c>
      <c r="E113" s="5">
        <v>0</v>
      </c>
      <c r="F113" s="5">
        <v>0</v>
      </c>
      <c r="G113" s="9">
        <v>0</v>
      </c>
      <c r="H113" s="9">
        <v>0</v>
      </c>
      <c r="I113" s="9">
        <v>3</v>
      </c>
      <c r="J113" s="5">
        <v>0</v>
      </c>
      <c r="K113" s="5">
        <v>0</v>
      </c>
      <c r="L113" s="5">
        <v>0</v>
      </c>
      <c r="M113" s="5">
        <v>1</v>
      </c>
      <c r="N113" s="5">
        <v>0</v>
      </c>
      <c r="O113" s="5">
        <v>0</v>
      </c>
      <c r="P113" s="5">
        <v>0</v>
      </c>
      <c r="Q113" s="5">
        <v>0</v>
      </c>
      <c r="R113" s="5">
        <v>1</v>
      </c>
      <c r="S113" s="5">
        <v>0</v>
      </c>
      <c r="T113" s="5">
        <v>0</v>
      </c>
      <c r="U113" s="5">
        <v>2</v>
      </c>
      <c r="V113" s="5">
        <v>1</v>
      </c>
      <c r="W113" s="5">
        <v>0</v>
      </c>
      <c r="X113" s="5">
        <v>1</v>
      </c>
      <c r="Y113" s="5">
        <v>0</v>
      </c>
      <c r="Z113" s="5">
        <v>1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1</v>
      </c>
      <c r="AL113" s="5">
        <v>0</v>
      </c>
      <c r="AM113" s="5">
        <v>0</v>
      </c>
    </row>
    <row r="114" spans="2:39" x14ac:dyDescent="0.25">
      <c r="B114" s="8" t="s">
        <v>156</v>
      </c>
      <c r="C114" s="5">
        <v>0</v>
      </c>
      <c r="D114" s="5">
        <v>1</v>
      </c>
      <c r="E114" s="5">
        <v>0</v>
      </c>
      <c r="F114" s="5">
        <v>0</v>
      </c>
      <c r="G114" s="9"/>
      <c r="H114" s="9"/>
      <c r="I114" s="9"/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</row>
    <row r="115" spans="2:39" x14ac:dyDescent="0.25">
      <c r="B115" s="8" t="s">
        <v>157</v>
      </c>
      <c r="C115" s="5">
        <v>1</v>
      </c>
      <c r="D115" s="5">
        <v>0</v>
      </c>
      <c r="E115" s="5">
        <v>0</v>
      </c>
      <c r="F115" s="5">
        <v>0</v>
      </c>
      <c r="G115" s="9"/>
      <c r="H115" s="9"/>
      <c r="I115" s="9"/>
      <c r="J115" s="5">
        <v>1</v>
      </c>
      <c r="K115" s="5">
        <v>0</v>
      </c>
      <c r="L115" s="5">
        <v>5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5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1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1</v>
      </c>
      <c r="AM115" s="5">
        <v>0</v>
      </c>
    </row>
    <row r="116" spans="2:39" x14ac:dyDescent="0.25">
      <c r="B116" s="8" t="s">
        <v>158</v>
      </c>
      <c r="C116" s="5">
        <v>2</v>
      </c>
      <c r="D116" s="5">
        <v>2</v>
      </c>
      <c r="E116" s="5">
        <v>0</v>
      </c>
      <c r="F116" s="5">
        <v>9</v>
      </c>
      <c r="G116" s="9">
        <v>0</v>
      </c>
      <c r="H116" s="9">
        <v>4</v>
      </c>
      <c r="I116" s="9">
        <v>0</v>
      </c>
      <c r="J116" s="5">
        <v>0</v>
      </c>
      <c r="K116" s="5">
        <v>0</v>
      </c>
      <c r="L116" s="5">
        <v>6</v>
      </c>
      <c r="M116" s="5">
        <v>0</v>
      </c>
      <c r="N116" s="5">
        <v>21</v>
      </c>
      <c r="O116" s="5">
        <v>0</v>
      </c>
      <c r="P116" s="5">
        <v>0</v>
      </c>
      <c r="Q116" s="5">
        <v>0</v>
      </c>
      <c r="R116" s="5">
        <v>0</v>
      </c>
      <c r="S116" s="5">
        <v>11</v>
      </c>
      <c r="T116" s="5">
        <v>0</v>
      </c>
      <c r="U116" s="5">
        <v>2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1</v>
      </c>
      <c r="AJ116" s="5">
        <v>1</v>
      </c>
      <c r="AK116" s="5">
        <v>0</v>
      </c>
      <c r="AL116" s="5">
        <v>2</v>
      </c>
      <c r="AM116" s="5">
        <v>0</v>
      </c>
    </row>
    <row r="117" spans="2:39" x14ac:dyDescent="0.25">
      <c r="B117" s="8" t="s">
        <v>159</v>
      </c>
      <c r="C117" s="5">
        <v>0</v>
      </c>
      <c r="D117" s="5">
        <v>0</v>
      </c>
      <c r="E117" s="5">
        <v>0</v>
      </c>
      <c r="F117" s="5">
        <v>0</v>
      </c>
      <c r="G117" s="9"/>
      <c r="H117" s="9"/>
      <c r="I117" s="9"/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2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</row>
    <row r="118" spans="2:39" s="8" customFormat="1" x14ac:dyDescent="0.25">
      <c r="B118" s="11" t="s">
        <v>255</v>
      </c>
      <c r="C118" s="5">
        <v>21</v>
      </c>
      <c r="D118" s="5">
        <v>0</v>
      </c>
      <c r="E118" s="5">
        <v>0</v>
      </c>
      <c r="F118" s="5">
        <v>1</v>
      </c>
      <c r="G118" s="9">
        <v>0</v>
      </c>
      <c r="H118" s="9">
        <v>6</v>
      </c>
      <c r="I118" s="9">
        <v>0</v>
      </c>
      <c r="J118" s="5">
        <v>5</v>
      </c>
      <c r="K118" s="5">
        <v>0</v>
      </c>
      <c r="L118" s="5">
        <v>0</v>
      </c>
      <c r="M118" s="5">
        <v>2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1</v>
      </c>
      <c r="W118" s="5">
        <v>7</v>
      </c>
      <c r="X118" s="5">
        <v>0</v>
      </c>
      <c r="Y118" s="5">
        <v>5</v>
      </c>
      <c r="Z118" s="5">
        <v>1</v>
      </c>
      <c r="AA118" s="5">
        <v>0</v>
      </c>
      <c r="AB118" s="5">
        <v>0</v>
      </c>
      <c r="AC118" s="5">
        <v>1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2</v>
      </c>
      <c r="AK118" s="5">
        <v>0</v>
      </c>
      <c r="AL118" s="5">
        <v>0</v>
      </c>
      <c r="AM118" s="5">
        <v>0</v>
      </c>
    </row>
    <row r="119" spans="2:39" x14ac:dyDescent="0.25">
      <c r="B119" s="8" t="s">
        <v>160</v>
      </c>
      <c r="C119" s="5">
        <v>0</v>
      </c>
      <c r="D119" s="5">
        <v>0</v>
      </c>
      <c r="E119" s="5">
        <v>0</v>
      </c>
      <c r="F119" s="5">
        <v>0</v>
      </c>
      <c r="G119" s="9"/>
      <c r="H119" s="9"/>
      <c r="I119" s="9"/>
      <c r="J119" s="5">
        <v>0</v>
      </c>
      <c r="K119" s="5">
        <v>2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</row>
    <row r="120" spans="2:39" x14ac:dyDescent="0.25">
      <c r="B120" s="8" t="s">
        <v>161</v>
      </c>
      <c r="C120" s="5">
        <v>0</v>
      </c>
      <c r="D120" s="5">
        <v>19</v>
      </c>
      <c r="E120" s="5">
        <v>0</v>
      </c>
      <c r="F120" s="5">
        <v>0</v>
      </c>
      <c r="G120" s="9"/>
      <c r="H120" s="9"/>
      <c r="I120" s="9"/>
      <c r="J120" s="5">
        <v>7</v>
      </c>
      <c r="K120" s="5">
        <v>0</v>
      </c>
      <c r="L120" s="5">
        <v>0</v>
      </c>
      <c r="M120" s="5">
        <v>1</v>
      </c>
      <c r="N120" s="5">
        <v>0</v>
      </c>
      <c r="O120" s="5">
        <v>0</v>
      </c>
      <c r="P120" s="5">
        <v>0</v>
      </c>
      <c r="Q120" s="5">
        <v>1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4</v>
      </c>
      <c r="X120" s="5">
        <v>0</v>
      </c>
      <c r="Y120" s="5">
        <v>0</v>
      </c>
      <c r="Z120" s="5">
        <v>0</v>
      </c>
      <c r="AA120" s="5">
        <v>4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2</v>
      </c>
    </row>
    <row r="121" spans="2:39" x14ac:dyDescent="0.25">
      <c r="B121" s="8" t="s">
        <v>162</v>
      </c>
      <c r="C121" s="5">
        <v>0</v>
      </c>
      <c r="D121" s="5">
        <v>0</v>
      </c>
      <c r="E121" s="5">
        <v>0</v>
      </c>
      <c r="F121" s="5">
        <v>7</v>
      </c>
      <c r="G121" s="9">
        <v>0</v>
      </c>
      <c r="H121" s="9">
        <v>4</v>
      </c>
      <c r="I121" s="9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2</v>
      </c>
      <c r="P121" s="5">
        <v>0</v>
      </c>
      <c r="Q121" s="5">
        <v>0</v>
      </c>
      <c r="R121" s="5">
        <v>4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</row>
    <row r="122" spans="2:39" x14ac:dyDescent="0.25">
      <c r="B122" s="8" t="s">
        <v>163</v>
      </c>
      <c r="C122" s="5">
        <v>0</v>
      </c>
      <c r="D122" s="5">
        <v>0</v>
      </c>
      <c r="E122" s="5">
        <v>0</v>
      </c>
      <c r="F122" s="5">
        <v>0</v>
      </c>
      <c r="G122" s="9"/>
      <c r="H122" s="9"/>
      <c r="I122" s="9"/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4</v>
      </c>
      <c r="AM122" s="5">
        <v>0</v>
      </c>
    </row>
    <row r="123" spans="2:39" x14ac:dyDescent="0.25">
      <c r="B123" s="8" t="s">
        <v>71</v>
      </c>
      <c r="C123" s="9">
        <v>0</v>
      </c>
      <c r="D123" s="9">
        <v>0</v>
      </c>
      <c r="E123" s="9">
        <v>0</v>
      </c>
      <c r="F123" s="9">
        <v>3</v>
      </c>
      <c r="G123" s="9"/>
      <c r="H123" s="9"/>
      <c r="I123" s="9"/>
      <c r="J123" s="9">
        <v>0</v>
      </c>
      <c r="K123" s="9">
        <v>0</v>
      </c>
      <c r="L123" s="9">
        <v>0</v>
      </c>
      <c r="M123" s="9">
        <v>2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6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  <c r="AK123" s="9">
        <v>0</v>
      </c>
      <c r="AL123" s="9">
        <v>0</v>
      </c>
      <c r="AM123" s="9">
        <v>0</v>
      </c>
    </row>
    <row r="124" spans="2:39" x14ac:dyDescent="0.25">
      <c r="B124" s="11" t="s">
        <v>256</v>
      </c>
      <c r="C124" s="5">
        <v>53</v>
      </c>
      <c r="D124" s="5">
        <v>0</v>
      </c>
      <c r="E124" s="5">
        <v>49</v>
      </c>
      <c r="F124" s="5">
        <v>15</v>
      </c>
      <c r="G124" s="9">
        <v>1</v>
      </c>
      <c r="H124" s="9">
        <v>5</v>
      </c>
      <c r="I124" s="9">
        <v>0</v>
      </c>
      <c r="J124" s="5">
        <v>3</v>
      </c>
      <c r="K124" s="5">
        <v>1</v>
      </c>
      <c r="L124" s="5">
        <v>0</v>
      </c>
      <c r="M124" s="5">
        <v>1</v>
      </c>
      <c r="N124" s="5">
        <v>0</v>
      </c>
      <c r="O124" s="5">
        <v>0</v>
      </c>
      <c r="P124" s="5">
        <v>0</v>
      </c>
      <c r="Q124" s="5">
        <v>0</v>
      </c>
      <c r="R124" s="5">
        <v>1</v>
      </c>
      <c r="S124" s="5">
        <v>0</v>
      </c>
      <c r="T124" s="5">
        <v>0</v>
      </c>
      <c r="U124" s="5">
        <v>1</v>
      </c>
      <c r="V124" s="5">
        <v>6</v>
      </c>
      <c r="W124" s="5">
        <v>0</v>
      </c>
      <c r="X124" s="5">
        <v>25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1</v>
      </c>
      <c r="AE124" s="5">
        <v>0</v>
      </c>
      <c r="AF124" s="5">
        <v>0</v>
      </c>
      <c r="AG124" s="5">
        <v>1</v>
      </c>
      <c r="AH124" s="5">
        <v>0</v>
      </c>
      <c r="AI124" s="5">
        <v>0</v>
      </c>
      <c r="AJ124" s="5">
        <v>45</v>
      </c>
      <c r="AK124" s="5">
        <v>0</v>
      </c>
      <c r="AL124" s="5">
        <v>2</v>
      </c>
      <c r="AM124" s="5">
        <v>0</v>
      </c>
    </row>
    <row r="125" spans="2:39" x14ac:dyDescent="0.25">
      <c r="B125" s="8" t="s">
        <v>164</v>
      </c>
      <c r="C125" s="5">
        <v>0</v>
      </c>
      <c r="D125" s="5">
        <v>0</v>
      </c>
      <c r="E125" s="5">
        <v>0</v>
      </c>
      <c r="F125" s="5">
        <v>0</v>
      </c>
      <c r="G125" s="9"/>
      <c r="H125" s="9"/>
      <c r="I125" s="9"/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1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3</v>
      </c>
      <c r="AK125" s="5">
        <v>0</v>
      </c>
      <c r="AL125" s="5">
        <v>0</v>
      </c>
      <c r="AM125" s="5">
        <v>0</v>
      </c>
    </row>
    <row r="126" spans="2:39" x14ac:dyDescent="0.25">
      <c r="B126" s="8" t="s">
        <v>165</v>
      </c>
      <c r="C126" s="5">
        <v>0</v>
      </c>
      <c r="D126" s="5">
        <v>0</v>
      </c>
      <c r="E126" s="5">
        <v>0</v>
      </c>
      <c r="F126" s="5">
        <v>0</v>
      </c>
      <c r="G126" s="9"/>
      <c r="H126" s="9"/>
      <c r="I126" s="9"/>
      <c r="J126" s="5">
        <v>0</v>
      </c>
      <c r="K126" s="5">
        <v>0</v>
      </c>
      <c r="L126" s="5">
        <v>3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1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</row>
    <row r="127" spans="2:39" x14ac:dyDescent="0.25">
      <c r="B127" s="8" t="s">
        <v>166</v>
      </c>
      <c r="C127" s="5">
        <v>0</v>
      </c>
      <c r="D127" s="5">
        <v>1</v>
      </c>
      <c r="E127" s="5">
        <v>0</v>
      </c>
      <c r="F127" s="5">
        <v>0</v>
      </c>
      <c r="G127" s="9"/>
      <c r="H127" s="9"/>
      <c r="I127" s="9"/>
      <c r="J127" s="5">
        <v>0</v>
      </c>
      <c r="K127" s="5">
        <v>1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18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</row>
    <row r="128" spans="2:39" x14ac:dyDescent="0.25">
      <c r="B128" s="8" t="s">
        <v>167</v>
      </c>
      <c r="C128" s="5">
        <v>0</v>
      </c>
      <c r="D128" s="5">
        <v>0</v>
      </c>
      <c r="E128" s="5">
        <v>0</v>
      </c>
      <c r="F128" s="5">
        <v>0</v>
      </c>
      <c r="G128" s="9"/>
      <c r="H128" s="9"/>
      <c r="I128" s="9"/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1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1</v>
      </c>
      <c r="AM128" s="5">
        <v>0</v>
      </c>
    </row>
    <row r="129" spans="2:39" x14ac:dyDescent="0.25">
      <c r="B129" s="8" t="s">
        <v>168</v>
      </c>
      <c r="C129" s="5">
        <v>0</v>
      </c>
      <c r="D129" s="5">
        <v>0</v>
      </c>
      <c r="E129" s="5">
        <v>0</v>
      </c>
      <c r="F129" s="5">
        <v>0</v>
      </c>
      <c r="G129" s="9"/>
      <c r="H129" s="9"/>
      <c r="I129" s="9"/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</row>
    <row r="130" spans="2:39" x14ac:dyDescent="0.25">
      <c r="B130" s="8" t="s">
        <v>169</v>
      </c>
      <c r="C130" s="5">
        <v>1</v>
      </c>
      <c r="D130" s="5">
        <v>1</v>
      </c>
      <c r="E130" s="5">
        <v>28</v>
      </c>
      <c r="F130" s="5">
        <v>3</v>
      </c>
      <c r="G130" s="9">
        <v>0</v>
      </c>
      <c r="H130" s="9">
        <v>15</v>
      </c>
      <c r="I130" s="9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1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</row>
    <row r="131" spans="2:39" x14ac:dyDescent="0.25">
      <c r="B131" s="8" t="s">
        <v>170</v>
      </c>
      <c r="C131" s="5">
        <v>0</v>
      </c>
      <c r="D131" s="5">
        <v>0</v>
      </c>
      <c r="E131" s="5">
        <v>0</v>
      </c>
      <c r="F131" s="5">
        <v>0</v>
      </c>
      <c r="G131" s="9"/>
      <c r="H131" s="9"/>
      <c r="I131" s="9"/>
      <c r="J131" s="5">
        <v>1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</row>
    <row r="132" spans="2:39" x14ac:dyDescent="0.25">
      <c r="B132" s="8" t="s">
        <v>171</v>
      </c>
      <c r="C132" s="5">
        <v>0</v>
      </c>
      <c r="D132" s="5">
        <v>0</v>
      </c>
      <c r="E132" s="5">
        <v>0</v>
      </c>
      <c r="F132" s="5">
        <v>0</v>
      </c>
      <c r="G132" s="9"/>
      <c r="H132" s="9"/>
      <c r="I132" s="9"/>
      <c r="J132" s="5">
        <v>1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1</v>
      </c>
      <c r="AM132" s="5">
        <v>0</v>
      </c>
    </row>
    <row r="133" spans="2:39" x14ac:dyDescent="0.25">
      <c r="B133" s="8" t="s">
        <v>172</v>
      </c>
      <c r="C133" s="5">
        <v>0</v>
      </c>
      <c r="D133" s="5">
        <v>0</v>
      </c>
      <c r="E133" s="5">
        <v>0</v>
      </c>
      <c r="F133" s="5">
        <v>0</v>
      </c>
      <c r="G133" s="9"/>
      <c r="H133" s="9"/>
      <c r="I133" s="9"/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2</v>
      </c>
      <c r="AM133" s="5">
        <v>0</v>
      </c>
    </row>
    <row r="134" spans="2:39" x14ac:dyDescent="0.25">
      <c r="B134" s="59" t="s">
        <v>276</v>
      </c>
      <c r="C134" s="5">
        <v>0</v>
      </c>
      <c r="D134" s="5">
        <v>11</v>
      </c>
      <c r="E134" s="5">
        <v>0</v>
      </c>
      <c r="F134" s="5">
        <v>0</v>
      </c>
      <c r="G134" s="9"/>
      <c r="H134" s="9"/>
      <c r="I134" s="9"/>
      <c r="J134" s="5">
        <v>24</v>
      </c>
      <c r="K134" s="5">
        <v>54</v>
      </c>
      <c r="L134" s="5">
        <v>0</v>
      </c>
      <c r="M134" s="5">
        <v>13</v>
      </c>
      <c r="N134" s="5">
        <v>85</v>
      </c>
      <c r="O134" s="5">
        <v>0</v>
      </c>
      <c r="P134" s="5">
        <v>15</v>
      </c>
      <c r="Q134" s="5">
        <v>0</v>
      </c>
      <c r="R134" s="5">
        <v>0</v>
      </c>
      <c r="S134" s="5">
        <v>0</v>
      </c>
      <c r="T134" s="5">
        <v>2</v>
      </c>
      <c r="U134" s="5">
        <v>1</v>
      </c>
      <c r="V134" s="5">
        <v>8</v>
      </c>
      <c r="W134" s="5">
        <v>191</v>
      </c>
      <c r="X134" s="5">
        <v>0</v>
      </c>
      <c r="Y134" s="5">
        <v>150</v>
      </c>
      <c r="Z134" s="5">
        <v>61</v>
      </c>
      <c r="AA134" s="5">
        <v>1</v>
      </c>
      <c r="AB134" s="5">
        <v>0</v>
      </c>
      <c r="AC134" s="5">
        <v>0</v>
      </c>
      <c r="AD134" s="5">
        <v>0</v>
      </c>
      <c r="AE134" s="5">
        <v>3</v>
      </c>
      <c r="AF134" s="5">
        <v>0</v>
      </c>
      <c r="AG134" s="5">
        <v>1</v>
      </c>
      <c r="AH134" s="5">
        <v>0</v>
      </c>
      <c r="AI134" s="5">
        <v>0</v>
      </c>
      <c r="AJ134" s="5">
        <v>0</v>
      </c>
      <c r="AK134" s="5">
        <v>187</v>
      </c>
      <c r="AL134" s="5">
        <v>15</v>
      </c>
      <c r="AM134" s="5">
        <v>11</v>
      </c>
    </row>
    <row r="135" spans="2:39" x14ac:dyDescent="0.25">
      <c r="B135" s="8" t="s">
        <v>173</v>
      </c>
      <c r="C135" s="5">
        <v>0</v>
      </c>
      <c r="D135" s="5">
        <v>0</v>
      </c>
      <c r="E135" s="5">
        <v>0</v>
      </c>
      <c r="F135" s="5">
        <v>0</v>
      </c>
      <c r="G135" s="9">
        <v>1</v>
      </c>
      <c r="H135" s="9">
        <v>0</v>
      </c>
      <c r="I135" s="9">
        <v>125</v>
      </c>
      <c r="J135" s="5">
        <v>1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1</v>
      </c>
      <c r="AM135" s="5">
        <v>0</v>
      </c>
    </row>
    <row r="136" spans="2:39" x14ac:dyDescent="0.25">
      <c r="B136" s="8" t="s">
        <v>174</v>
      </c>
      <c r="C136" s="5">
        <v>0</v>
      </c>
      <c r="D136" s="5">
        <v>0</v>
      </c>
      <c r="E136" s="5">
        <v>0</v>
      </c>
      <c r="F136" s="5">
        <v>4</v>
      </c>
      <c r="G136" s="9">
        <v>0</v>
      </c>
      <c r="H136" s="9">
        <v>7</v>
      </c>
      <c r="I136" s="9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1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</row>
    <row r="137" spans="2:39" x14ac:dyDescent="0.25">
      <c r="B137" s="11" t="s">
        <v>257</v>
      </c>
      <c r="C137" s="5">
        <v>78</v>
      </c>
      <c r="D137" s="5">
        <v>0</v>
      </c>
      <c r="E137" s="5">
        <v>0</v>
      </c>
      <c r="F137" s="5">
        <v>6</v>
      </c>
      <c r="G137" s="9">
        <v>0</v>
      </c>
      <c r="H137" s="9">
        <v>2</v>
      </c>
      <c r="I137" s="9">
        <v>33</v>
      </c>
      <c r="J137" s="5">
        <v>2</v>
      </c>
      <c r="K137" s="5">
        <v>37</v>
      </c>
      <c r="L137" s="5">
        <v>8</v>
      </c>
      <c r="M137" s="5">
        <v>8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1</v>
      </c>
      <c r="T137" s="5">
        <v>0</v>
      </c>
      <c r="U137" s="5">
        <v>0</v>
      </c>
      <c r="V137" s="5">
        <v>12</v>
      </c>
      <c r="W137" s="5">
        <v>3</v>
      </c>
      <c r="X137" s="5">
        <v>8</v>
      </c>
      <c r="Y137" s="5">
        <v>149</v>
      </c>
      <c r="Z137" s="5">
        <v>3</v>
      </c>
      <c r="AA137" s="5">
        <v>2</v>
      </c>
      <c r="AB137" s="5">
        <v>0</v>
      </c>
      <c r="AC137" s="5">
        <v>0</v>
      </c>
      <c r="AD137" s="5">
        <v>4</v>
      </c>
      <c r="AE137" s="5">
        <v>0</v>
      </c>
      <c r="AF137" s="5">
        <v>0</v>
      </c>
      <c r="AG137" s="5">
        <v>0</v>
      </c>
      <c r="AH137" s="5">
        <v>0</v>
      </c>
      <c r="AI137" s="5">
        <v>7</v>
      </c>
      <c r="AJ137" s="5">
        <v>22</v>
      </c>
      <c r="AK137" s="5">
        <v>0</v>
      </c>
      <c r="AL137" s="5">
        <v>10</v>
      </c>
      <c r="AM137" s="5">
        <v>2</v>
      </c>
    </row>
    <row r="138" spans="2:39" x14ac:dyDescent="0.25">
      <c r="B138" s="8" t="s">
        <v>72</v>
      </c>
      <c r="C138" s="5">
        <v>0</v>
      </c>
      <c r="D138" s="5">
        <v>0</v>
      </c>
      <c r="E138" s="5">
        <v>0</v>
      </c>
      <c r="F138" s="5">
        <v>0</v>
      </c>
      <c r="G138" s="9"/>
      <c r="H138" s="9"/>
      <c r="I138" s="9"/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T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/>
      <c r="AM138" s="5"/>
    </row>
    <row r="139" spans="2:39" x14ac:dyDescent="0.25">
      <c r="B139" s="8" t="s">
        <v>175</v>
      </c>
      <c r="C139" s="5">
        <v>0</v>
      </c>
      <c r="D139" s="5">
        <v>0</v>
      </c>
      <c r="E139" s="5">
        <v>0</v>
      </c>
      <c r="F139" s="5">
        <v>21</v>
      </c>
      <c r="G139" s="9"/>
      <c r="H139" s="9"/>
      <c r="I139" s="9"/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2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1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</row>
    <row r="140" spans="2:39" x14ac:dyDescent="0.25">
      <c r="B140" s="8" t="s">
        <v>176</v>
      </c>
      <c r="C140" s="5">
        <v>0</v>
      </c>
      <c r="D140" s="5">
        <v>0</v>
      </c>
      <c r="E140" s="5">
        <v>0</v>
      </c>
      <c r="F140" s="5">
        <v>0</v>
      </c>
      <c r="G140" s="9"/>
      <c r="H140" s="9"/>
      <c r="I140" s="9"/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4</v>
      </c>
      <c r="U140" s="5">
        <v>0</v>
      </c>
      <c r="V140" s="5">
        <v>0</v>
      </c>
      <c r="W140" s="5">
        <v>0</v>
      </c>
      <c r="X140" s="5">
        <v>2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1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</row>
    <row r="141" spans="2:39" x14ac:dyDescent="0.25">
      <c r="B141" s="11" t="s">
        <v>277</v>
      </c>
      <c r="C141" s="5">
        <v>0</v>
      </c>
      <c r="D141" s="5">
        <v>0</v>
      </c>
      <c r="E141" s="5">
        <v>0</v>
      </c>
      <c r="F141" s="5">
        <v>0</v>
      </c>
      <c r="G141" s="9"/>
      <c r="H141" s="9"/>
      <c r="I141" s="9"/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222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</row>
    <row r="142" spans="2:39" x14ac:dyDescent="0.25">
      <c r="B142" s="8" t="s">
        <v>177</v>
      </c>
      <c r="C142" s="5">
        <v>0</v>
      </c>
      <c r="D142" s="5">
        <v>0</v>
      </c>
      <c r="E142" s="5">
        <v>0</v>
      </c>
      <c r="F142" s="5">
        <v>0</v>
      </c>
      <c r="G142" s="9"/>
      <c r="H142" s="9"/>
      <c r="I142" s="9"/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25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3</v>
      </c>
    </row>
    <row r="143" spans="2:39" x14ac:dyDescent="0.25">
      <c r="B143" s="8" t="s">
        <v>178</v>
      </c>
      <c r="C143" s="5">
        <v>0</v>
      </c>
      <c r="D143" s="5">
        <v>3</v>
      </c>
      <c r="E143" s="5">
        <v>0</v>
      </c>
      <c r="F143" s="5">
        <v>19</v>
      </c>
      <c r="G143" s="9">
        <v>0</v>
      </c>
      <c r="H143" s="9">
        <v>3</v>
      </c>
      <c r="I143" s="9">
        <v>0</v>
      </c>
      <c r="J143" s="5">
        <v>0</v>
      </c>
      <c r="K143" s="5">
        <v>0</v>
      </c>
      <c r="L143" s="5">
        <v>3</v>
      </c>
      <c r="M143" s="5">
        <v>2</v>
      </c>
      <c r="N143" s="5">
        <v>0</v>
      </c>
      <c r="O143" s="5">
        <v>0</v>
      </c>
      <c r="P143" s="5">
        <v>1</v>
      </c>
      <c r="Q143" s="5">
        <v>1</v>
      </c>
      <c r="R143" s="5">
        <v>3</v>
      </c>
      <c r="S143" s="5">
        <v>0</v>
      </c>
      <c r="T143" s="5">
        <v>0</v>
      </c>
      <c r="U143" s="5">
        <v>3</v>
      </c>
      <c r="V143" s="5">
        <v>3</v>
      </c>
      <c r="W143" s="5">
        <v>0</v>
      </c>
      <c r="X143" s="5">
        <v>3</v>
      </c>
      <c r="Y143" s="5">
        <v>2</v>
      </c>
      <c r="Z143" s="5">
        <v>4</v>
      </c>
      <c r="AA143" s="5">
        <v>0</v>
      </c>
      <c r="AB143" s="5">
        <v>1</v>
      </c>
      <c r="AC143" s="5">
        <v>1</v>
      </c>
      <c r="AD143" s="5">
        <v>1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1</v>
      </c>
      <c r="AK143" s="5">
        <v>0</v>
      </c>
      <c r="AL143" s="5">
        <v>0</v>
      </c>
      <c r="AM143" s="5">
        <v>2</v>
      </c>
    </row>
    <row r="144" spans="2:39" x14ac:dyDescent="0.25">
      <c r="B144" s="8" t="s">
        <v>179</v>
      </c>
      <c r="C144" s="5">
        <v>0</v>
      </c>
      <c r="D144" s="5">
        <v>4</v>
      </c>
      <c r="E144" s="5">
        <v>0</v>
      </c>
      <c r="F144" s="5">
        <v>16</v>
      </c>
      <c r="G144" s="9">
        <v>0</v>
      </c>
      <c r="H144" s="9">
        <v>3</v>
      </c>
      <c r="I144" s="9">
        <v>0</v>
      </c>
      <c r="J144" s="5">
        <v>3</v>
      </c>
      <c r="K144" s="5">
        <v>0</v>
      </c>
      <c r="L144" s="5">
        <v>5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1</v>
      </c>
      <c r="T144" s="5">
        <v>0</v>
      </c>
      <c r="U144" s="5">
        <v>0</v>
      </c>
      <c r="V144" s="5">
        <v>1</v>
      </c>
      <c r="W144" s="5">
        <v>4</v>
      </c>
      <c r="X144" s="5">
        <v>0</v>
      </c>
      <c r="Y144" s="5">
        <v>1</v>
      </c>
      <c r="Z144" s="5">
        <v>122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3</v>
      </c>
      <c r="AG144" s="5">
        <v>0</v>
      </c>
      <c r="AH144" s="5">
        <v>0</v>
      </c>
      <c r="AI144" s="5">
        <v>0</v>
      </c>
      <c r="AJ144" s="5">
        <v>1</v>
      </c>
      <c r="AK144" s="5">
        <v>0</v>
      </c>
      <c r="AL144" s="5">
        <v>4</v>
      </c>
      <c r="AM144" s="5">
        <v>2</v>
      </c>
    </row>
    <row r="145" spans="2:39" x14ac:dyDescent="0.25">
      <c r="B145" s="11" t="s">
        <v>258</v>
      </c>
      <c r="C145" s="5">
        <v>7</v>
      </c>
      <c r="D145" s="5">
        <v>0</v>
      </c>
      <c r="E145" s="5">
        <v>29</v>
      </c>
      <c r="F145" s="5">
        <v>2</v>
      </c>
      <c r="G145" s="9">
        <v>0</v>
      </c>
      <c r="H145" s="9">
        <v>5</v>
      </c>
      <c r="I145" s="9">
        <v>0</v>
      </c>
      <c r="J145" s="5">
        <v>8</v>
      </c>
      <c r="K145" s="5">
        <v>0</v>
      </c>
      <c r="L145" s="5">
        <v>1</v>
      </c>
      <c r="M145" s="5">
        <v>4</v>
      </c>
      <c r="N145" s="5">
        <v>0</v>
      </c>
      <c r="O145" s="5">
        <v>0</v>
      </c>
      <c r="P145" s="5">
        <v>0</v>
      </c>
      <c r="Q145" s="5">
        <v>0</v>
      </c>
      <c r="R145" s="5">
        <v>26</v>
      </c>
      <c r="S145" s="5">
        <v>0</v>
      </c>
      <c r="T145" s="5">
        <v>0</v>
      </c>
      <c r="U145" s="5">
        <v>0</v>
      </c>
      <c r="V145" s="5">
        <v>1</v>
      </c>
      <c r="W145" s="5">
        <v>0</v>
      </c>
      <c r="X145" s="5">
        <v>1</v>
      </c>
      <c r="Y145" s="5">
        <v>0</v>
      </c>
      <c r="Z145" s="5">
        <v>1</v>
      </c>
      <c r="AA145" s="5">
        <v>0</v>
      </c>
      <c r="AB145" s="5">
        <v>0</v>
      </c>
      <c r="AC145" s="5">
        <v>1</v>
      </c>
      <c r="AD145" s="5">
        <v>1</v>
      </c>
      <c r="AE145" s="5">
        <v>0</v>
      </c>
      <c r="AF145" s="5">
        <v>0</v>
      </c>
      <c r="AG145" s="5">
        <v>0</v>
      </c>
      <c r="AH145" s="5">
        <v>0</v>
      </c>
      <c r="AI145" s="5">
        <v>2</v>
      </c>
      <c r="AJ145" s="5">
        <v>12</v>
      </c>
      <c r="AK145" s="5">
        <v>0</v>
      </c>
      <c r="AL145" s="5">
        <v>0</v>
      </c>
      <c r="AM145" s="5">
        <v>1</v>
      </c>
    </row>
    <row r="146" spans="2:39" x14ac:dyDescent="0.25">
      <c r="B146" s="8" t="s">
        <v>180</v>
      </c>
      <c r="C146" s="5">
        <v>0</v>
      </c>
      <c r="D146" s="5">
        <v>3</v>
      </c>
      <c r="E146" s="5">
        <v>0</v>
      </c>
      <c r="F146" s="5">
        <v>0</v>
      </c>
      <c r="G146" s="9"/>
      <c r="H146" s="9"/>
      <c r="I146" s="9"/>
      <c r="J146" s="5">
        <v>0</v>
      </c>
      <c r="K146" s="5">
        <v>4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</row>
    <row r="147" spans="2:39" x14ac:dyDescent="0.25">
      <c r="B147" s="11" t="s">
        <v>278</v>
      </c>
      <c r="C147" s="9">
        <v>0</v>
      </c>
      <c r="D147" s="9">
        <v>0</v>
      </c>
      <c r="E147" s="9">
        <v>0</v>
      </c>
      <c r="F147" s="9">
        <v>0</v>
      </c>
      <c r="G147" s="9"/>
      <c r="H147" s="9"/>
      <c r="I147" s="9"/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194</v>
      </c>
      <c r="AK147" s="9">
        <v>0</v>
      </c>
      <c r="AL147" s="9">
        <v>0</v>
      </c>
      <c r="AM147" s="9">
        <v>0</v>
      </c>
    </row>
    <row r="148" spans="2:39" x14ac:dyDescent="0.25">
      <c r="B148" s="14" t="s">
        <v>181</v>
      </c>
      <c r="C148" s="5">
        <v>0</v>
      </c>
      <c r="D148" s="5">
        <v>0</v>
      </c>
      <c r="E148" s="5">
        <v>0</v>
      </c>
      <c r="F148" s="5">
        <v>0</v>
      </c>
      <c r="G148" s="9"/>
      <c r="H148" s="9"/>
      <c r="I148" s="9"/>
      <c r="J148" s="5">
        <v>2</v>
      </c>
      <c r="K148" s="5">
        <v>0</v>
      </c>
      <c r="L148" s="5">
        <v>0</v>
      </c>
      <c r="M148" s="5">
        <v>1</v>
      </c>
      <c r="N148" s="5">
        <v>0</v>
      </c>
      <c r="O148" s="5">
        <v>0</v>
      </c>
      <c r="P148" s="5">
        <v>0</v>
      </c>
      <c r="Q148" s="5">
        <v>4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1</v>
      </c>
      <c r="AM148" s="5">
        <v>0</v>
      </c>
    </row>
    <row r="149" spans="2:39" x14ac:dyDescent="0.25">
      <c r="B149" s="14" t="s">
        <v>182</v>
      </c>
      <c r="C149" s="5">
        <v>0</v>
      </c>
      <c r="D149" s="5">
        <v>0</v>
      </c>
      <c r="E149" s="5">
        <v>0</v>
      </c>
      <c r="F149" s="5">
        <v>1</v>
      </c>
      <c r="G149" s="9"/>
      <c r="H149" s="9"/>
      <c r="I149" s="9"/>
      <c r="J149" s="5">
        <v>0</v>
      </c>
      <c r="K149" s="5">
        <v>0</v>
      </c>
      <c r="L149" s="5">
        <v>2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1</v>
      </c>
      <c r="T149" s="5">
        <v>0</v>
      </c>
      <c r="U149" s="5">
        <v>0</v>
      </c>
      <c r="V149" s="5">
        <v>0</v>
      </c>
      <c r="W149" s="5">
        <v>0</v>
      </c>
      <c r="X149" s="5">
        <v>1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</row>
    <row r="150" spans="2:39" x14ac:dyDescent="0.25">
      <c r="B150" s="8" t="s">
        <v>183</v>
      </c>
      <c r="C150" s="5">
        <v>0</v>
      </c>
      <c r="D150" s="5">
        <v>0</v>
      </c>
      <c r="E150" s="5">
        <v>0</v>
      </c>
      <c r="F150" s="5">
        <v>0</v>
      </c>
      <c r="G150" s="9"/>
      <c r="H150" s="9"/>
      <c r="I150" s="9"/>
      <c r="J150" s="5">
        <v>0</v>
      </c>
      <c r="K150" s="5">
        <v>0</v>
      </c>
      <c r="L150" s="5">
        <v>1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</row>
    <row r="151" spans="2:39" x14ac:dyDescent="0.25">
      <c r="B151" s="8" t="s">
        <v>184</v>
      </c>
      <c r="C151" s="5">
        <v>0</v>
      </c>
      <c r="D151" s="5">
        <v>0</v>
      </c>
      <c r="E151" s="5">
        <v>0</v>
      </c>
      <c r="F151" s="5">
        <v>0</v>
      </c>
      <c r="G151" s="9"/>
      <c r="H151" s="9"/>
      <c r="I151" s="9"/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6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</row>
    <row r="152" spans="2:39" x14ac:dyDescent="0.25">
      <c r="B152" s="8" t="s">
        <v>185</v>
      </c>
      <c r="C152" s="5">
        <v>0</v>
      </c>
      <c r="D152" s="5">
        <v>0</v>
      </c>
      <c r="E152" s="5">
        <v>0</v>
      </c>
      <c r="F152" s="5">
        <v>0</v>
      </c>
      <c r="G152" s="9"/>
      <c r="H152" s="9"/>
      <c r="I152" s="9"/>
      <c r="J152" s="5">
        <v>0</v>
      </c>
      <c r="K152" s="5">
        <v>0</v>
      </c>
      <c r="L152" s="5">
        <v>1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1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</row>
    <row r="153" spans="2:39" x14ac:dyDescent="0.25">
      <c r="B153" s="11" t="s">
        <v>259</v>
      </c>
      <c r="C153" s="5">
        <v>7</v>
      </c>
      <c r="D153" s="5">
        <v>3</v>
      </c>
      <c r="E153" s="5">
        <v>0</v>
      </c>
      <c r="F153" s="5">
        <v>111</v>
      </c>
      <c r="G153" s="9">
        <v>133</v>
      </c>
      <c r="H153" s="9">
        <v>55</v>
      </c>
      <c r="I153" s="9">
        <v>1</v>
      </c>
      <c r="J153" s="5">
        <v>49</v>
      </c>
      <c r="K153" s="5">
        <v>6</v>
      </c>
      <c r="L153" s="5">
        <v>112</v>
      </c>
      <c r="M153" s="5">
        <v>7</v>
      </c>
      <c r="N153" s="5">
        <v>2</v>
      </c>
      <c r="O153" s="5">
        <v>7</v>
      </c>
      <c r="P153" s="5">
        <v>6</v>
      </c>
      <c r="Q153" s="5">
        <v>0</v>
      </c>
      <c r="R153" s="5">
        <v>0</v>
      </c>
      <c r="S153" s="5">
        <v>5</v>
      </c>
      <c r="T153" s="5">
        <v>0</v>
      </c>
      <c r="U153" s="5">
        <v>5</v>
      </c>
      <c r="V153" s="5">
        <v>36</v>
      </c>
      <c r="W153" s="5">
        <v>1</v>
      </c>
      <c r="X153" s="5">
        <v>16</v>
      </c>
      <c r="Y153" s="5">
        <v>8</v>
      </c>
      <c r="Z153" s="5">
        <v>0</v>
      </c>
      <c r="AA153" s="5">
        <v>3</v>
      </c>
      <c r="AB153" s="5">
        <v>1</v>
      </c>
      <c r="AC153" s="5">
        <v>8</v>
      </c>
      <c r="AD153" s="5">
        <v>10</v>
      </c>
      <c r="AE153" s="5">
        <v>2</v>
      </c>
      <c r="AF153" s="5">
        <v>9</v>
      </c>
      <c r="AG153" s="5">
        <v>1</v>
      </c>
      <c r="AH153" s="5">
        <v>0</v>
      </c>
      <c r="AI153" s="5">
        <v>1</v>
      </c>
      <c r="AJ153" s="5">
        <v>20</v>
      </c>
      <c r="AK153" s="5">
        <v>14</v>
      </c>
      <c r="AL153" s="5">
        <v>21</v>
      </c>
      <c r="AM153" s="5">
        <v>8</v>
      </c>
    </row>
    <row r="154" spans="2:39" x14ac:dyDescent="0.25">
      <c r="B154" s="64" t="s">
        <v>260</v>
      </c>
      <c r="C154" s="5">
        <v>0</v>
      </c>
      <c r="D154" s="5">
        <v>0</v>
      </c>
      <c r="E154" s="5">
        <v>30</v>
      </c>
      <c r="F154" s="5">
        <v>0</v>
      </c>
      <c r="G154" s="9"/>
      <c r="H154" s="9">
        <v>1</v>
      </c>
      <c r="I154" s="9">
        <v>1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59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</row>
    <row r="155" spans="2:39" x14ac:dyDescent="0.25">
      <c r="B155" s="8" t="s">
        <v>186</v>
      </c>
      <c r="C155" s="5">
        <v>0</v>
      </c>
      <c r="D155" s="5">
        <v>0</v>
      </c>
      <c r="E155" s="5">
        <v>0</v>
      </c>
      <c r="F155" s="5">
        <v>0</v>
      </c>
      <c r="G155" s="9"/>
      <c r="H155" s="9"/>
      <c r="I155" s="9"/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1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</row>
    <row r="156" spans="2:39" x14ac:dyDescent="0.25">
      <c r="B156" s="8" t="s">
        <v>187</v>
      </c>
      <c r="C156" s="5">
        <v>0</v>
      </c>
      <c r="D156" s="5">
        <v>0</v>
      </c>
      <c r="E156" s="5">
        <v>2</v>
      </c>
      <c r="F156" s="5">
        <v>2</v>
      </c>
      <c r="G156" s="9"/>
      <c r="H156" s="9"/>
      <c r="I156" s="9"/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12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3</v>
      </c>
      <c r="AM156" s="5">
        <v>4</v>
      </c>
    </row>
    <row r="157" spans="2:39" x14ac:dyDescent="0.25">
      <c r="B157" s="8" t="s">
        <v>188</v>
      </c>
      <c r="C157" s="5">
        <v>0</v>
      </c>
      <c r="D157" s="5">
        <v>0</v>
      </c>
      <c r="E157" s="5">
        <v>0</v>
      </c>
      <c r="F157" s="5">
        <v>0</v>
      </c>
      <c r="G157" s="9"/>
      <c r="H157" s="9"/>
      <c r="I157" s="9"/>
      <c r="J157" s="5">
        <v>1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</row>
    <row r="158" spans="2:39" x14ac:dyDescent="0.25">
      <c r="B158" s="8" t="s">
        <v>189</v>
      </c>
      <c r="C158" s="5">
        <v>0</v>
      </c>
      <c r="D158" s="5">
        <v>0</v>
      </c>
      <c r="E158" s="5">
        <v>0</v>
      </c>
      <c r="F158" s="5">
        <v>0</v>
      </c>
      <c r="G158" s="9"/>
      <c r="H158" s="9"/>
      <c r="I158" s="9"/>
      <c r="J158" s="5">
        <v>0</v>
      </c>
      <c r="K158" s="5">
        <v>0</v>
      </c>
      <c r="L158" s="5">
        <v>1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</row>
    <row r="159" spans="2:39" x14ac:dyDescent="0.25">
      <c r="B159" s="11" t="s">
        <v>262</v>
      </c>
      <c r="C159" s="5">
        <v>0</v>
      </c>
      <c r="D159" s="5">
        <v>0</v>
      </c>
      <c r="E159" s="5">
        <v>0</v>
      </c>
      <c r="F159" s="5">
        <v>1</v>
      </c>
      <c r="G159" s="9">
        <v>4</v>
      </c>
      <c r="H159" s="9">
        <v>24</v>
      </c>
      <c r="I159" s="9">
        <v>0</v>
      </c>
      <c r="J159" s="5">
        <v>0</v>
      </c>
      <c r="K159" s="5">
        <v>1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1</v>
      </c>
      <c r="W159" s="5">
        <v>2</v>
      </c>
      <c r="X159" s="5">
        <v>0</v>
      </c>
      <c r="Y159" s="5">
        <v>0</v>
      </c>
      <c r="Z159" s="5">
        <v>1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</row>
    <row r="160" spans="2:39" x14ac:dyDescent="0.25">
      <c r="B160" s="8" t="s">
        <v>190</v>
      </c>
      <c r="C160" s="5">
        <v>0</v>
      </c>
      <c r="D160" s="5">
        <v>0</v>
      </c>
      <c r="E160" s="5">
        <v>0</v>
      </c>
      <c r="F160" s="5">
        <v>0</v>
      </c>
      <c r="G160" s="9"/>
      <c r="H160" s="9"/>
      <c r="I160" s="9"/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2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</row>
    <row r="161" spans="2:39" x14ac:dyDescent="0.25">
      <c r="B161" s="8" t="s">
        <v>191</v>
      </c>
      <c r="C161" s="5">
        <v>0</v>
      </c>
      <c r="D161" s="5">
        <v>0</v>
      </c>
      <c r="E161" s="5">
        <v>0</v>
      </c>
      <c r="F161" s="5">
        <v>1</v>
      </c>
      <c r="G161" s="9"/>
      <c r="H161" s="9"/>
      <c r="I161" s="9"/>
      <c r="J161" s="5">
        <v>0</v>
      </c>
      <c r="K161" s="5">
        <v>0</v>
      </c>
      <c r="L161" s="5">
        <v>8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1</v>
      </c>
      <c r="AE161" s="5">
        <v>0</v>
      </c>
      <c r="AF161" s="5">
        <v>4</v>
      </c>
      <c r="AG161" s="5">
        <v>0</v>
      </c>
      <c r="AH161" s="5">
        <v>1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</row>
    <row r="162" spans="2:39" x14ac:dyDescent="0.25">
      <c r="B162" s="8" t="s">
        <v>192</v>
      </c>
      <c r="C162" s="5">
        <v>0</v>
      </c>
      <c r="D162" s="5">
        <v>0</v>
      </c>
      <c r="E162" s="5">
        <v>0</v>
      </c>
      <c r="F162" s="5">
        <v>0</v>
      </c>
      <c r="G162" s="9"/>
      <c r="H162" s="9"/>
      <c r="I162" s="9"/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1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1</v>
      </c>
    </row>
    <row r="163" spans="2:39" x14ac:dyDescent="0.25">
      <c r="B163" s="57" t="s">
        <v>263</v>
      </c>
      <c r="C163" s="5">
        <v>0</v>
      </c>
      <c r="D163" s="5">
        <v>65</v>
      </c>
      <c r="E163" s="5">
        <v>0</v>
      </c>
      <c r="F163" s="5">
        <v>0</v>
      </c>
      <c r="G163" s="9"/>
      <c r="H163" s="9"/>
      <c r="I163" s="9"/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8</v>
      </c>
      <c r="AC163" s="5">
        <v>14</v>
      </c>
      <c r="AD163" s="5">
        <v>2</v>
      </c>
      <c r="AE163" s="5">
        <v>0</v>
      </c>
      <c r="AF163" s="5">
        <v>15</v>
      </c>
      <c r="AG163" s="5">
        <v>0</v>
      </c>
      <c r="AH163" s="5">
        <v>3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</row>
    <row r="164" spans="2:39" x14ac:dyDescent="0.25">
      <c r="B164" s="58" t="s">
        <v>239</v>
      </c>
      <c r="C164" s="5">
        <v>0</v>
      </c>
      <c r="D164" s="5">
        <v>0</v>
      </c>
      <c r="E164" s="5">
        <v>0</v>
      </c>
      <c r="F164" s="5">
        <v>6</v>
      </c>
      <c r="G164" s="9"/>
      <c r="H164" s="9"/>
      <c r="I164" s="9"/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4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5</v>
      </c>
      <c r="AC164" s="5">
        <v>20</v>
      </c>
      <c r="AD164" s="5">
        <v>158</v>
      </c>
      <c r="AE164" s="5">
        <v>19</v>
      </c>
      <c r="AF164" s="5">
        <v>224</v>
      </c>
      <c r="AG164" s="5">
        <v>2</v>
      </c>
      <c r="AH164" s="5">
        <v>257</v>
      </c>
      <c r="AI164" s="5">
        <v>0</v>
      </c>
      <c r="AJ164" s="5">
        <v>0</v>
      </c>
      <c r="AK164" s="5">
        <v>1</v>
      </c>
      <c r="AL164" s="5">
        <v>1</v>
      </c>
      <c r="AM164" s="5">
        <v>0</v>
      </c>
    </row>
    <row r="165" spans="2:39" x14ac:dyDescent="0.25">
      <c r="B165" s="59" t="s">
        <v>279</v>
      </c>
      <c r="C165" s="5">
        <v>0</v>
      </c>
      <c r="D165" s="5">
        <v>0</v>
      </c>
      <c r="E165" s="5">
        <v>0</v>
      </c>
      <c r="F165" s="5">
        <v>0</v>
      </c>
      <c r="G165" s="9"/>
      <c r="H165" s="9"/>
      <c r="I165" s="9"/>
      <c r="J165" s="5">
        <v>0</v>
      </c>
      <c r="K165" s="5">
        <v>0</v>
      </c>
      <c r="L165" s="5">
        <v>0</v>
      </c>
      <c r="M165" s="5">
        <v>32</v>
      </c>
      <c r="N165" s="5">
        <v>7</v>
      </c>
      <c r="O165" s="5">
        <v>5</v>
      </c>
      <c r="P165" s="5">
        <v>116</v>
      </c>
      <c r="Q165" s="5">
        <v>69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7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0</v>
      </c>
      <c r="AG165" s="5">
        <v>0</v>
      </c>
      <c r="AH165" s="5">
        <v>0</v>
      </c>
      <c r="AI165" s="5">
        <v>0</v>
      </c>
      <c r="AJ165" s="5">
        <v>0</v>
      </c>
      <c r="AK165" s="5">
        <v>0</v>
      </c>
      <c r="AL165" s="5">
        <v>0</v>
      </c>
      <c r="AM165" s="5">
        <v>1</v>
      </c>
    </row>
    <row r="166" spans="2:39" x14ac:dyDescent="0.25">
      <c r="B166" s="61" t="s">
        <v>280</v>
      </c>
      <c r="C166" s="5">
        <v>0</v>
      </c>
      <c r="D166" s="5">
        <v>0</v>
      </c>
      <c r="E166" s="5">
        <v>0</v>
      </c>
      <c r="F166" s="5">
        <v>3</v>
      </c>
      <c r="G166" s="9">
        <v>2</v>
      </c>
      <c r="H166" s="9">
        <v>0</v>
      </c>
      <c r="I166" s="9">
        <v>1</v>
      </c>
      <c r="J166" s="5">
        <v>0</v>
      </c>
      <c r="K166" s="5">
        <v>0</v>
      </c>
      <c r="L166" s="5">
        <v>0</v>
      </c>
      <c r="M166" s="5">
        <v>71</v>
      </c>
      <c r="N166" s="5">
        <v>1</v>
      </c>
      <c r="O166" s="5">
        <v>0</v>
      </c>
      <c r="P166" s="5">
        <v>11</v>
      </c>
      <c r="Q166" s="5">
        <v>19</v>
      </c>
      <c r="R166" s="5">
        <v>1</v>
      </c>
      <c r="S166" s="5">
        <v>1</v>
      </c>
      <c r="T166" s="5">
        <v>6</v>
      </c>
      <c r="U166" s="5">
        <v>0</v>
      </c>
      <c r="V166" s="5">
        <v>0</v>
      </c>
      <c r="W166" s="5">
        <v>2</v>
      </c>
      <c r="X166" s="5">
        <v>0</v>
      </c>
      <c r="Y166" s="5">
        <v>8</v>
      </c>
      <c r="Z166" s="5">
        <v>36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1</v>
      </c>
      <c r="AG166" s="5">
        <v>0</v>
      </c>
      <c r="AH166" s="5">
        <v>0</v>
      </c>
      <c r="AI166" s="5">
        <v>2</v>
      </c>
      <c r="AJ166" s="5">
        <v>0</v>
      </c>
      <c r="AK166" s="5">
        <v>0</v>
      </c>
      <c r="AL166" s="5">
        <v>0</v>
      </c>
      <c r="AM166" s="5">
        <v>0</v>
      </c>
    </row>
    <row r="167" spans="2:39" x14ac:dyDescent="0.25">
      <c r="B167" s="8" t="s">
        <v>193</v>
      </c>
      <c r="C167" s="5">
        <v>0</v>
      </c>
      <c r="D167" s="5">
        <v>1</v>
      </c>
      <c r="E167" s="5">
        <v>0</v>
      </c>
      <c r="F167" s="5">
        <v>0</v>
      </c>
      <c r="G167" s="9"/>
      <c r="H167" s="9"/>
      <c r="I167" s="9">
        <v>7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2</v>
      </c>
      <c r="T167" s="5">
        <v>0</v>
      </c>
      <c r="U167" s="5">
        <v>0</v>
      </c>
      <c r="V167" s="5">
        <v>0</v>
      </c>
      <c r="W167" s="5">
        <v>1</v>
      </c>
      <c r="X167" s="5">
        <v>0</v>
      </c>
      <c r="Y167" s="5">
        <v>0</v>
      </c>
      <c r="Z167" s="5">
        <v>0</v>
      </c>
      <c r="AA167" s="5">
        <v>1</v>
      </c>
      <c r="AB167" s="5">
        <v>0</v>
      </c>
      <c r="AC167" s="5">
        <v>0</v>
      </c>
      <c r="AD167" s="5">
        <v>0</v>
      </c>
      <c r="AE167" s="5">
        <v>1</v>
      </c>
      <c r="AF167" s="5">
        <v>0</v>
      </c>
      <c r="AG167" s="5">
        <v>0</v>
      </c>
      <c r="AH167" s="5">
        <v>0</v>
      </c>
      <c r="AI167" s="5">
        <v>0</v>
      </c>
      <c r="AJ167" s="5">
        <v>1</v>
      </c>
      <c r="AK167" s="5">
        <v>0</v>
      </c>
      <c r="AL167" s="5">
        <v>0</v>
      </c>
      <c r="AM167" s="5">
        <v>6</v>
      </c>
    </row>
    <row r="168" spans="2:39" x14ac:dyDescent="0.25">
      <c r="B168" s="8" t="s">
        <v>194</v>
      </c>
      <c r="C168" s="5">
        <v>0</v>
      </c>
      <c r="D168" s="5">
        <v>0</v>
      </c>
      <c r="E168" s="5">
        <v>0</v>
      </c>
      <c r="F168" s="5">
        <v>1</v>
      </c>
      <c r="G168" s="9"/>
      <c r="H168" s="9"/>
      <c r="I168" s="9"/>
      <c r="J168" s="5">
        <v>0</v>
      </c>
      <c r="K168" s="5">
        <v>0</v>
      </c>
      <c r="L168" s="5">
        <v>4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4</v>
      </c>
      <c r="X168" s="5">
        <v>14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1</v>
      </c>
      <c r="AH168" s="5">
        <v>3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</row>
    <row r="169" spans="2:39" x14ac:dyDescent="0.25">
      <c r="B169" s="8" t="s">
        <v>195</v>
      </c>
      <c r="C169" s="5">
        <v>0</v>
      </c>
      <c r="D169" s="5">
        <v>0</v>
      </c>
      <c r="E169" s="5">
        <v>0</v>
      </c>
      <c r="F169" s="5">
        <v>0</v>
      </c>
      <c r="G169" s="9"/>
      <c r="H169" s="9"/>
      <c r="I169" s="9"/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2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</row>
    <row r="170" spans="2:39" x14ac:dyDescent="0.25">
      <c r="B170" s="8" t="s">
        <v>196</v>
      </c>
      <c r="C170" s="5">
        <v>0</v>
      </c>
      <c r="D170" s="5">
        <v>0</v>
      </c>
      <c r="E170" s="5">
        <v>17</v>
      </c>
      <c r="F170" s="5">
        <v>4</v>
      </c>
      <c r="G170" s="9"/>
      <c r="H170" s="9"/>
      <c r="I170" s="9"/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2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1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</row>
    <row r="171" spans="2:39" x14ac:dyDescent="0.25">
      <c r="B171" s="11" t="s">
        <v>264</v>
      </c>
      <c r="C171" s="5">
        <v>0</v>
      </c>
      <c r="D171" s="5">
        <v>0</v>
      </c>
      <c r="E171" s="5">
        <v>97</v>
      </c>
      <c r="F171" s="5">
        <v>0</v>
      </c>
      <c r="G171" s="9"/>
      <c r="H171" s="9">
        <v>10</v>
      </c>
      <c r="I171" s="9"/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0</v>
      </c>
      <c r="AM171" s="5">
        <v>0</v>
      </c>
    </row>
    <row r="172" spans="2:39" x14ac:dyDescent="0.25">
      <c r="B172" s="8" t="s">
        <v>197</v>
      </c>
      <c r="C172" s="5">
        <v>0</v>
      </c>
      <c r="D172" s="5">
        <v>0</v>
      </c>
      <c r="E172" s="5">
        <v>0</v>
      </c>
      <c r="F172" s="5">
        <v>0</v>
      </c>
      <c r="G172" s="9"/>
      <c r="H172" s="9"/>
      <c r="I172" s="9"/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1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1</v>
      </c>
      <c r="AJ172" s="5">
        <v>0</v>
      </c>
      <c r="AK172" s="5">
        <v>0</v>
      </c>
      <c r="AL172" s="5">
        <v>0</v>
      </c>
      <c r="AM172" s="5">
        <v>0</v>
      </c>
    </row>
    <row r="173" spans="2:39" x14ac:dyDescent="0.25">
      <c r="B173" s="8" t="s">
        <v>198</v>
      </c>
      <c r="C173" s="5">
        <v>0</v>
      </c>
      <c r="D173" s="5">
        <v>0</v>
      </c>
      <c r="E173" s="5">
        <v>0</v>
      </c>
      <c r="F173" s="5">
        <v>1</v>
      </c>
      <c r="G173" s="9"/>
      <c r="H173" s="9"/>
      <c r="I173" s="9"/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</row>
    <row r="174" spans="2:39" x14ac:dyDescent="0.25">
      <c r="B174" s="8" t="s">
        <v>199</v>
      </c>
      <c r="C174" s="5">
        <v>0</v>
      </c>
      <c r="D174" s="5">
        <v>0</v>
      </c>
      <c r="E174" s="5">
        <v>0</v>
      </c>
      <c r="F174" s="5">
        <v>0</v>
      </c>
      <c r="G174" s="9"/>
      <c r="H174" s="9"/>
      <c r="I174" s="9"/>
      <c r="J174" s="5">
        <v>0</v>
      </c>
      <c r="K174" s="5">
        <v>0</v>
      </c>
      <c r="L174" s="5">
        <v>0</v>
      </c>
      <c r="M174" s="5">
        <v>1</v>
      </c>
      <c r="N174" s="5">
        <v>0</v>
      </c>
      <c r="O174" s="5">
        <v>0</v>
      </c>
      <c r="P174" s="5">
        <v>0</v>
      </c>
      <c r="Q174" s="5">
        <v>1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</row>
    <row r="175" spans="2:39" x14ac:dyDescent="0.25">
      <c r="B175" s="8" t="s">
        <v>200</v>
      </c>
      <c r="C175" s="5">
        <v>0</v>
      </c>
      <c r="D175" s="5">
        <v>1</v>
      </c>
      <c r="E175" s="5">
        <v>0</v>
      </c>
      <c r="F175" s="5">
        <v>0</v>
      </c>
      <c r="G175" s="9"/>
      <c r="H175" s="9"/>
      <c r="I175" s="9"/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</row>
    <row r="176" spans="2:39" x14ac:dyDescent="0.25">
      <c r="B176" s="8" t="s">
        <v>201</v>
      </c>
      <c r="C176" s="5">
        <v>0</v>
      </c>
      <c r="D176" s="5">
        <v>20</v>
      </c>
      <c r="E176" s="5">
        <v>0</v>
      </c>
      <c r="F176" s="5">
        <v>0</v>
      </c>
      <c r="G176" s="9"/>
      <c r="H176" s="9"/>
      <c r="I176" s="9">
        <v>4</v>
      </c>
      <c r="J176" s="5">
        <v>0</v>
      </c>
      <c r="K176" s="5">
        <v>1</v>
      </c>
      <c r="L176" s="5">
        <v>0</v>
      </c>
      <c r="M176" s="5">
        <v>0</v>
      </c>
      <c r="N176" s="5">
        <v>0</v>
      </c>
      <c r="O176" s="5">
        <v>0</v>
      </c>
      <c r="P176" s="5">
        <v>1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4</v>
      </c>
      <c r="AD176" s="5">
        <v>2</v>
      </c>
      <c r="AE176" s="5">
        <v>0</v>
      </c>
      <c r="AF176" s="5">
        <v>0</v>
      </c>
      <c r="AG176" s="5">
        <v>0</v>
      </c>
      <c r="AH176" s="5">
        <v>1</v>
      </c>
      <c r="AI176" s="5">
        <v>0</v>
      </c>
      <c r="AJ176" s="5">
        <v>0</v>
      </c>
      <c r="AK176" s="5">
        <v>2</v>
      </c>
      <c r="AL176" s="5">
        <v>0</v>
      </c>
      <c r="AM176" s="5">
        <v>5</v>
      </c>
    </row>
    <row r="177" spans="2:39" x14ac:dyDescent="0.25">
      <c r="B177" s="8" t="s">
        <v>202</v>
      </c>
      <c r="C177" s="5">
        <v>0</v>
      </c>
      <c r="D177" s="5">
        <v>0</v>
      </c>
      <c r="E177" s="5">
        <v>0</v>
      </c>
      <c r="F177" s="5">
        <v>0</v>
      </c>
      <c r="G177" s="9"/>
      <c r="H177" s="9"/>
      <c r="I177" s="9"/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2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  <c r="AF177" s="5">
        <v>0</v>
      </c>
      <c r="AG177" s="5">
        <v>0</v>
      </c>
      <c r="AH177" s="5">
        <v>0</v>
      </c>
      <c r="AI177" s="5">
        <v>0</v>
      </c>
      <c r="AJ177" s="5">
        <v>0</v>
      </c>
      <c r="AK177" s="5">
        <v>0</v>
      </c>
      <c r="AL177" s="5">
        <v>0</v>
      </c>
      <c r="AM177" s="5">
        <v>0</v>
      </c>
    </row>
    <row r="178" spans="2:39" x14ac:dyDescent="0.25">
      <c r="B178" s="8" t="s">
        <v>203</v>
      </c>
      <c r="C178" s="5">
        <v>0</v>
      </c>
      <c r="D178" s="5">
        <v>1</v>
      </c>
      <c r="E178" s="5">
        <v>0</v>
      </c>
      <c r="F178" s="5">
        <v>1</v>
      </c>
      <c r="G178" s="9"/>
      <c r="H178" s="9"/>
      <c r="I178" s="9"/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1</v>
      </c>
      <c r="U178" s="5">
        <v>6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1</v>
      </c>
      <c r="AC178" s="5">
        <v>19</v>
      </c>
      <c r="AD178" s="5">
        <v>17</v>
      </c>
      <c r="AE178" s="5">
        <v>7</v>
      </c>
      <c r="AF178" s="5">
        <v>14</v>
      </c>
      <c r="AG178" s="5">
        <v>0</v>
      </c>
      <c r="AH178" s="5">
        <v>21</v>
      </c>
      <c r="AI178" s="5">
        <v>0</v>
      </c>
      <c r="AJ178" s="5">
        <v>1</v>
      </c>
      <c r="AK178" s="5">
        <v>5</v>
      </c>
      <c r="AL178" s="5">
        <v>2</v>
      </c>
      <c r="AM178" s="5">
        <v>3</v>
      </c>
    </row>
    <row r="179" spans="2:39" x14ac:dyDescent="0.25">
      <c r="B179" s="8" t="s">
        <v>204</v>
      </c>
      <c r="C179" s="5">
        <v>7</v>
      </c>
      <c r="D179" s="5">
        <v>0</v>
      </c>
      <c r="E179" s="5">
        <v>0</v>
      </c>
      <c r="F179" s="5">
        <v>1</v>
      </c>
      <c r="G179" s="9"/>
      <c r="H179" s="9"/>
      <c r="I179" s="9"/>
      <c r="J179" s="5">
        <v>6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12</v>
      </c>
      <c r="T179" s="5">
        <v>4</v>
      </c>
      <c r="U179" s="5">
        <v>4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2</v>
      </c>
      <c r="AC179" s="5">
        <v>0</v>
      </c>
      <c r="AD179" s="5">
        <v>15</v>
      </c>
      <c r="AE179" s="5">
        <v>2</v>
      </c>
      <c r="AF179" s="5">
        <v>3</v>
      </c>
      <c r="AG179" s="5">
        <v>1</v>
      </c>
      <c r="AH179" s="5">
        <v>7</v>
      </c>
      <c r="AI179" s="5">
        <v>0</v>
      </c>
      <c r="AJ179" s="5">
        <v>0</v>
      </c>
      <c r="AK179" s="5">
        <v>5</v>
      </c>
      <c r="AL179" s="5">
        <v>0</v>
      </c>
      <c r="AM179" s="5">
        <v>0</v>
      </c>
    </row>
    <row r="180" spans="2:39" x14ac:dyDescent="0.25">
      <c r="B180" s="11" t="s">
        <v>265</v>
      </c>
      <c r="C180" s="5">
        <v>22</v>
      </c>
      <c r="D180" s="5">
        <v>0</v>
      </c>
      <c r="E180" s="5">
        <v>0</v>
      </c>
      <c r="F180" s="5">
        <v>0</v>
      </c>
      <c r="G180" s="9"/>
      <c r="H180" s="9"/>
      <c r="I180" s="9"/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</row>
    <row r="181" spans="2:39" x14ac:dyDescent="0.25">
      <c r="B181" s="8" t="s">
        <v>205</v>
      </c>
      <c r="C181" s="5">
        <v>2</v>
      </c>
      <c r="D181" s="5">
        <v>0</v>
      </c>
      <c r="E181" s="5">
        <v>0</v>
      </c>
      <c r="F181" s="5">
        <v>0</v>
      </c>
      <c r="G181" s="9"/>
      <c r="H181" s="9"/>
      <c r="I181" s="9"/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1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9</v>
      </c>
      <c r="AE181" s="5">
        <v>0</v>
      </c>
      <c r="AF181" s="5">
        <v>0</v>
      </c>
      <c r="AG181" s="5">
        <v>0</v>
      </c>
      <c r="AH181" s="5">
        <v>1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</row>
    <row r="182" spans="2:39" x14ac:dyDescent="0.25">
      <c r="B182" s="11" t="s">
        <v>266</v>
      </c>
      <c r="C182" s="5">
        <v>0</v>
      </c>
      <c r="D182" s="5">
        <v>0</v>
      </c>
      <c r="E182" s="5">
        <v>0</v>
      </c>
      <c r="F182" s="5">
        <v>0</v>
      </c>
      <c r="G182" s="9"/>
      <c r="H182" s="9"/>
      <c r="I182" s="9"/>
      <c r="J182" s="5">
        <v>0</v>
      </c>
      <c r="K182" s="5">
        <v>0</v>
      </c>
      <c r="L182" s="5">
        <v>0</v>
      </c>
      <c r="M182" s="5">
        <v>1</v>
      </c>
      <c r="N182" s="5">
        <v>0</v>
      </c>
      <c r="O182" s="5">
        <v>0</v>
      </c>
      <c r="P182" s="5">
        <v>0</v>
      </c>
      <c r="Q182" s="5">
        <v>0</v>
      </c>
      <c r="R182" s="5">
        <v>44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2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</row>
    <row r="183" spans="2:39" x14ac:dyDescent="0.25">
      <c r="B183" s="8" t="s">
        <v>206</v>
      </c>
      <c r="C183" s="5">
        <v>0</v>
      </c>
      <c r="D183" s="5">
        <v>0</v>
      </c>
      <c r="E183" s="5">
        <v>0</v>
      </c>
      <c r="F183" s="5">
        <v>0</v>
      </c>
      <c r="G183" s="9">
        <v>0</v>
      </c>
      <c r="H183" s="9">
        <v>1</v>
      </c>
      <c r="I183" s="9">
        <v>14</v>
      </c>
      <c r="J183" s="5">
        <v>4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4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1</v>
      </c>
      <c r="AJ183" s="5">
        <v>0</v>
      </c>
      <c r="AK183" s="5">
        <v>0</v>
      </c>
      <c r="AL183" s="5">
        <v>0</v>
      </c>
      <c r="AM183" s="5">
        <v>0</v>
      </c>
    </row>
    <row r="184" spans="2:39" x14ac:dyDescent="0.25">
      <c r="B184" s="8" t="s">
        <v>207</v>
      </c>
      <c r="C184" s="5">
        <v>0</v>
      </c>
      <c r="D184" s="5">
        <v>0</v>
      </c>
      <c r="E184" s="5">
        <v>0</v>
      </c>
      <c r="F184" s="5">
        <v>0</v>
      </c>
      <c r="G184" s="9"/>
      <c r="H184" s="9"/>
      <c r="I184" s="9"/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1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</row>
    <row r="185" spans="2:39" x14ac:dyDescent="0.25">
      <c r="B185" s="65" t="s">
        <v>281</v>
      </c>
      <c r="C185" s="5">
        <v>19</v>
      </c>
      <c r="D185" s="5">
        <v>0</v>
      </c>
      <c r="E185" s="5">
        <v>0</v>
      </c>
      <c r="F185" s="5">
        <v>0</v>
      </c>
      <c r="G185" s="9"/>
      <c r="H185" s="9"/>
      <c r="I185" s="9"/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25</v>
      </c>
      <c r="W185" s="5">
        <v>0</v>
      </c>
      <c r="X185" s="5">
        <v>0</v>
      </c>
      <c r="Y185" s="5">
        <v>3</v>
      </c>
      <c r="Z185" s="5">
        <v>0</v>
      </c>
      <c r="AA185" s="5">
        <v>0</v>
      </c>
      <c r="AB185" s="5">
        <v>0</v>
      </c>
      <c r="AC185" s="5">
        <v>2</v>
      </c>
      <c r="AD185" s="5">
        <v>41</v>
      </c>
      <c r="AE185" s="5">
        <v>3</v>
      </c>
      <c r="AF185" s="5">
        <v>0</v>
      </c>
      <c r="AG185" s="5">
        <v>1</v>
      </c>
      <c r="AH185" s="5">
        <v>4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</row>
    <row r="186" spans="2:39" x14ac:dyDescent="0.25">
      <c r="B186" s="14" t="s">
        <v>208</v>
      </c>
      <c r="C186" s="5">
        <v>0</v>
      </c>
      <c r="D186" s="5">
        <v>4</v>
      </c>
      <c r="E186" s="5">
        <v>0</v>
      </c>
      <c r="F186" s="5">
        <v>0</v>
      </c>
      <c r="G186" s="9"/>
      <c r="H186" s="9"/>
      <c r="I186" s="9"/>
      <c r="J186" s="5">
        <v>15</v>
      </c>
      <c r="K186" s="5">
        <v>0</v>
      </c>
      <c r="L186" s="5">
        <v>3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1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1</v>
      </c>
      <c r="AA186" s="5">
        <v>0</v>
      </c>
      <c r="AB186" s="5">
        <v>1</v>
      </c>
      <c r="AC186" s="5">
        <v>1</v>
      </c>
      <c r="AD186" s="5">
        <v>0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1</v>
      </c>
      <c r="AK186" s="5">
        <v>0</v>
      </c>
      <c r="AL186" s="5">
        <v>1</v>
      </c>
      <c r="AM186" s="5">
        <v>2</v>
      </c>
    </row>
    <row r="187" spans="2:39" x14ac:dyDescent="0.25">
      <c r="B187" s="14" t="s">
        <v>209</v>
      </c>
      <c r="C187" s="5">
        <v>0</v>
      </c>
      <c r="D187" s="5">
        <v>0</v>
      </c>
      <c r="E187" s="5">
        <v>0</v>
      </c>
      <c r="F187" s="5">
        <v>0</v>
      </c>
      <c r="G187" s="9"/>
      <c r="H187" s="9">
        <v>1</v>
      </c>
      <c r="I187" s="9"/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1</v>
      </c>
      <c r="V187" s="5">
        <v>0</v>
      </c>
      <c r="W187" s="5">
        <v>1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</row>
    <row r="188" spans="2:39" x14ac:dyDescent="0.25">
      <c r="B188" s="14" t="s">
        <v>210</v>
      </c>
      <c r="C188" s="5">
        <v>0</v>
      </c>
      <c r="D188" s="5">
        <v>0</v>
      </c>
      <c r="E188" s="5">
        <v>0</v>
      </c>
      <c r="F188" s="5">
        <v>0</v>
      </c>
      <c r="G188" s="9"/>
      <c r="H188" s="9"/>
      <c r="I188" s="9">
        <v>2</v>
      </c>
      <c r="J188" s="5">
        <v>0</v>
      </c>
      <c r="K188" s="5">
        <v>0</v>
      </c>
      <c r="L188" s="5">
        <v>3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1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</row>
    <row r="189" spans="2:39" ht="15.75" thickBot="1" x14ac:dyDescent="0.3">
      <c r="B189" s="13" t="s">
        <v>211</v>
      </c>
      <c r="C189" s="6">
        <v>0</v>
      </c>
      <c r="D189" s="6">
        <v>0</v>
      </c>
      <c r="E189" s="6">
        <v>0</v>
      </c>
      <c r="F189" s="6">
        <v>0</v>
      </c>
      <c r="G189" s="16"/>
      <c r="H189" s="16"/>
      <c r="I189" s="16"/>
      <c r="J189" s="6">
        <v>0</v>
      </c>
      <c r="K189" s="6">
        <v>0</v>
      </c>
      <c r="L189" s="6">
        <v>10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6">
        <v>1</v>
      </c>
      <c r="AM189" s="6">
        <v>0</v>
      </c>
    </row>
  </sheetData>
  <mergeCells count="1">
    <mergeCell ref="C2:AC2"/>
  </mergeCells>
  <conditionalFormatting sqref="C1:AC1 C2 C4:AB148 C149:AC1048576 AC1:AJ2 AC4:AM1048576">
    <cfRule type="cellIs" dxfId="4" priority="6" operator="between">
      <formula>0</formula>
      <formula>0</formula>
    </cfRule>
  </conditionalFormatting>
  <conditionalFormatting sqref="AK149:AM152 AM154">
    <cfRule type="cellIs" dxfId="3" priority="4" operator="between">
      <formula>0</formula>
      <formula>0</formula>
    </cfRule>
  </conditionalFormatting>
  <conditionalFormatting sqref="AK1:AM2">
    <cfRule type="cellIs" dxfId="2" priority="3" operator="between">
      <formula>0</formula>
      <formula>0</formula>
    </cfRule>
  </conditionalFormatting>
  <conditionalFormatting sqref="AK3:AM3">
    <cfRule type="cellIs" dxfId="1" priority="2" operator="between">
      <formula>0</formula>
      <formula>0</formula>
    </cfRule>
  </conditionalFormatting>
  <conditionalFormatting sqref="C1:AM1048576">
    <cfRule type="cellIs" dxfId="0" priority="1" operator="between">
      <formula>20</formula>
      <formula>400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 scores</vt:lpstr>
      <vt:lpstr>Abundance sheet</vt:lpstr>
    </vt:vector>
  </TitlesOfParts>
  <Company>North-West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11331798</dc:creator>
  <cp:lastModifiedBy>Vere Ross-Gillespie</cp:lastModifiedBy>
  <dcterms:created xsi:type="dcterms:W3CDTF">2015-08-03T22:11:09Z</dcterms:created>
  <dcterms:modified xsi:type="dcterms:W3CDTF">2015-08-14T06:58:10Z</dcterms:modified>
</cp:coreProperties>
</file>