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6215" windowHeight="2550"/>
  </bookViews>
  <sheets>
    <sheet name="MARs" sheetId="1" r:id="rId1"/>
    <sheet name="EVAPORATION" sheetId="2" r:id="rId2"/>
    <sheet name="Cummulative Areas" sheetId="3" r:id="rId3"/>
  </sheets>
  <calcPr calcId="125725"/>
</workbook>
</file>

<file path=xl/calcChain.xml><?xml version="1.0" encoding="utf-8"?>
<calcChain xmlns="http://schemas.openxmlformats.org/spreadsheetml/2006/main">
  <c r="H16" i="1"/>
  <c r="H4"/>
  <c r="H3"/>
  <c r="H5"/>
  <c r="H6"/>
  <c r="H7"/>
  <c r="H8"/>
  <c r="H9"/>
  <c r="D46" i="2"/>
  <c r="E46"/>
  <c r="F46"/>
  <c r="G46"/>
  <c r="H46"/>
  <c r="I46"/>
  <c r="J46"/>
  <c r="K46"/>
  <c r="L46"/>
  <c r="M46"/>
  <c r="N46"/>
  <c r="C46"/>
  <c r="D45"/>
  <c r="E45"/>
  <c r="F45"/>
  <c r="G45"/>
  <c r="H45"/>
  <c r="I45"/>
  <c r="J45"/>
  <c r="K45"/>
  <c r="L45"/>
  <c r="M45"/>
  <c r="N45"/>
  <c r="C45"/>
  <c r="C33"/>
  <c r="D42"/>
  <c r="E42"/>
  <c r="F42"/>
  <c r="G42"/>
  <c r="H42"/>
  <c r="I42"/>
  <c r="J42"/>
  <c r="K42"/>
  <c r="L42"/>
  <c r="M42"/>
  <c r="N42"/>
  <c r="C42"/>
  <c r="C17" i="3"/>
  <c r="C18"/>
  <c r="C13"/>
  <c r="C10"/>
  <c r="E9"/>
  <c r="C9"/>
  <c r="C3"/>
  <c r="C6"/>
  <c r="E3"/>
  <c r="G9"/>
  <c r="G3"/>
  <c r="C24" i="2"/>
  <c r="E24"/>
  <c r="G24"/>
  <c r="I24"/>
  <c r="K24"/>
  <c r="M24"/>
  <c r="C25"/>
  <c r="C9" s="1"/>
  <c r="G1" s="1"/>
  <c r="E25"/>
  <c r="E9" s="1"/>
  <c r="I1" s="1"/>
  <c r="G25"/>
  <c r="G9" s="1"/>
  <c r="K1" s="1"/>
  <c r="I25"/>
  <c r="I9" s="1"/>
  <c r="M1" s="1"/>
  <c r="K25"/>
  <c r="K9" s="1"/>
  <c r="O1" s="1"/>
  <c r="M25"/>
  <c r="M9" s="1"/>
  <c r="Q1" s="1"/>
  <c r="C26"/>
  <c r="E26"/>
  <c r="G26"/>
  <c r="I26"/>
  <c r="K26"/>
  <c r="M26"/>
  <c r="C27"/>
  <c r="E27"/>
  <c r="G27"/>
  <c r="I27"/>
  <c r="K27"/>
  <c r="M27"/>
  <c r="C28"/>
  <c r="E28"/>
  <c r="G28"/>
  <c r="I28"/>
  <c r="K28"/>
  <c r="M28"/>
  <c r="C29"/>
  <c r="C8" s="1"/>
  <c r="G2" s="1"/>
  <c r="E29"/>
  <c r="E8" s="1"/>
  <c r="I2" s="1"/>
  <c r="G29"/>
  <c r="G8" s="1"/>
  <c r="K2" s="1"/>
  <c r="I29"/>
  <c r="I8" s="1"/>
  <c r="M2" s="1"/>
  <c r="K29"/>
  <c r="K8" s="1"/>
  <c r="O2" s="1"/>
  <c r="M29"/>
  <c r="M8" s="1"/>
  <c r="Q2" s="1"/>
  <c r="C30"/>
  <c r="E30"/>
  <c r="G30"/>
  <c r="I30"/>
  <c r="K30"/>
  <c r="M30"/>
  <c r="C31"/>
  <c r="E31"/>
  <c r="G31"/>
  <c r="I31"/>
  <c r="K31"/>
  <c r="M31"/>
  <c r="C32"/>
  <c r="E32"/>
  <c r="G32"/>
  <c r="I32"/>
  <c r="K32"/>
  <c r="M32"/>
  <c r="D33"/>
  <c r="F33"/>
  <c r="H33"/>
  <c r="J33"/>
  <c r="L33"/>
  <c r="N33"/>
  <c r="E23"/>
  <c r="G23"/>
  <c r="I23"/>
  <c r="K23"/>
  <c r="M23"/>
  <c r="C23"/>
  <c r="C35" s="1"/>
  <c r="O12"/>
  <c r="O13"/>
  <c r="O14"/>
  <c r="O15"/>
  <c r="O16"/>
  <c r="O17"/>
  <c r="O18"/>
  <c r="O19"/>
  <c r="O20"/>
  <c r="O21"/>
  <c r="O11"/>
  <c r="D24" s="1"/>
  <c r="N23" l="1"/>
  <c r="N35" s="1"/>
  <c r="L23"/>
  <c r="L35" s="1"/>
  <c r="J23"/>
  <c r="H23"/>
  <c r="H35" s="1"/>
  <c r="F23"/>
  <c r="D23"/>
  <c r="D35" s="1"/>
  <c r="M33"/>
  <c r="M35" s="1"/>
  <c r="K33"/>
  <c r="K35" s="1"/>
  <c r="I33"/>
  <c r="I35" s="1"/>
  <c r="G33"/>
  <c r="G35" s="1"/>
  <c r="E33"/>
  <c r="E35" s="1"/>
  <c r="N32"/>
  <c r="L32"/>
  <c r="J32"/>
  <c r="H32"/>
  <c r="F32"/>
  <c r="D32"/>
  <c r="N31"/>
  <c r="L31"/>
  <c r="J31"/>
  <c r="H31"/>
  <c r="F31"/>
  <c r="D31"/>
  <c r="N30"/>
  <c r="L30"/>
  <c r="J30"/>
  <c r="H30"/>
  <c r="F30"/>
  <c r="D30"/>
  <c r="N29"/>
  <c r="N8" s="1"/>
  <c r="R2" s="1"/>
  <c r="L29"/>
  <c r="L8" s="1"/>
  <c r="P2" s="1"/>
  <c r="J29"/>
  <c r="J8" s="1"/>
  <c r="N2" s="1"/>
  <c r="H29"/>
  <c r="H8" s="1"/>
  <c r="L2" s="1"/>
  <c r="F29"/>
  <c r="F8" s="1"/>
  <c r="J2" s="1"/>
  <c r="D29"/>
  <c r="D8" s="1"/>
  <c r="H2" s="1"/>
  <c r="N28"/>
  <c r="L28"/>
  <c r="J28"/>
  <c r="H28"/>
  <c r="F28"/>
  <c r="D28"/>
  <c r="N27"/>
  <c r="L27"/>
  <c r="J27"/>
  <c r="H27"/>
  <c r="F27"/>
  <c r="D27"/>
  <c r="N26"/>
  <c r="L26"/>
  <c r="J26"/>
  <c r="H26"/>
  <c r="F26"/>
  <c r="D26"/>
  <c r="N25"/>
  <c r="N9" s="1"/>
  <c r="R1" s="1"/>
  <c r="L25"/>
  <c r="L9" s="1"/>
  <c r="P1" s="1"/>
  <c r="J25"/>
  <c r="J9" s="1"/>
  <c r="N1" s="1"/>
  <c r="H25"/>
  <c r="H9" s="1"/>
  <c r="L1" s="1"/>
  <c r="F25"/>
  <c r="F9" s="1"/>
  <c r="J1" s="1"/>
  <c r="D25"/>
  <c r="D9" s="1"/>
  <c r="H1" s="1"/>
  <c r="N24"/>
  <c r="L24"/>
  <c r="J24"/>
  <c r="H24"/>
  <c r="F24"/>
  <c r="C4" i="3"/>
  <c r="C14"/>
  <c r="F35" i="2" l="1"/>
  <c r="J35"/>
  <c r="H17" i="1"/>
  <c r="H15"/>
  <c r="H18"/>
</calcChain>
</file>

<file path=xl/sharedStrings.xml><?xml version="1.0" encoding="utf-8"?>
<sst xmlns="http://schemas.openxmlformats.org/spreadsheetml/2006/main" count="163" uniqueCount="93">
  <si>
    <t>Mal9</t>
  </si>
  <si>
    <t>Tso9</t>
  </si>
  <si>
    <t>Mas9</t>
  </si>
  <si>
    <t>Kat9</t>
  </si>
  <si>
    <t>Mo9</t>
  </si>
  <si>
    <t>Nto9</t>
  </si>
  <si>
    <t>Inc</t>
  </si>
  <si>
    <t>Area</t>
  </si>
  <si>
    <t>Effective Area</t>
  </si>
  <si>
    <t>MAP</t>
  </si>
  <si>
    <t>Sim MAR</t>
  </si>
  <si>
    <t>Malatse</t>
  </si>
  <si>
    <t>D17C</t>
  </si>
  <si>
    <t>D17D</t>
  </si>
  <si>
    <t>D17E</t>
  </si>
  <si>
    <t>D17F</t>
  </si>
  <si>
    <t>Mohale</t>
  </si>
  <si>
    <t>D17A</t>
  </si>
  <si>
    <t>D17B</t>
  </si>
  <si>
    <t>D17H</t>
  </si>
  <si>
    <t>D17J</t>
  </si>
  <si>
    <t>D17K</t>
  </si>
  <si>
    <t>D11E</t>
  </si>
  <si>
    <t>D17M</t>
  </si>
  <si>
    <t>D17L</t>
  </si>
  <si>
    <t>D17</t>
  </si>
  <si>
    <t>D17H,J,K</t>
  </si>
  <si>
    <t>D17C,D,E,F</t>
  </si>
  <si>
    <t>Inc MAR</t>
  </si>
  <si>
    <t>Diff</t>
  </si>
  <si>
    <t>Period</t>
  </si>
  <si>
    <t>1930 - 1983</t>
  </si>
  <si>
    <t>Mat9</t>
  </si>
  <si>
    <t>Mashai</t>
  </si>
  <si>
    <t>=</t>
  </si>
  <si>
    <t>Koma-koma</t>
  </si>
  <si>
    <t>+</t>
  </si>
  <si>
    <t>Mokotloeng</t>
  </si>
  <si>
    <t>Tlokoeng</t>
  </si>
  <si>
    <t>Pelaneng</t>
  </si>
  <si>
    <t>Bokong</t>
  </si>
  <si>
    <t>Paray</t>
  </si>
  <si>
    <t>Katse</t>
  </si>
  <si>
    <t>.299(Paray)</t>
  </si>
  <si>
    <t>Matsoku</t>
  </si>
  <si>
    <t>Mokotlong</t>
  </si>
  <si>
    <t>1.003(Koma-koma)</t>
  </si>
  <si>
    <t>Tsolike</t>
  </si>
  <si>
    <t>.162(Seaka)</t>
  </si>
  <si>
    <t>Ntoahae</t>
  </si>
  <si>
    <t>Tsoelike</t>
  </si>
  <si>
    <t>.274(Seaka)</t>
  </si>
  <si>
    <t>Cummulative</t>
  </si>
  <si>
    <t>MasCum</t>
  </si>
  <si>
    <t>TsoCum</t>
  </si>
  <si>
    <t>NtoCum</t>
  </si>
  <si>
    <t>MalCum</t>
  </si>
  <si>
    <t>Report MAR</t>
  </si>
  <si>
    <t>TLOKOENG</t>
  </si>
  <si>
    <t>D16D</t>
  </si>
  <si>
    <t>D16E</t>
  </si>
  <si>
    <t>D16F</t>
  </si>
  <si>
    <t>D16G</t>
  </si>
  <si>
    <t>MOKHOTLONG</t>
  </si>
  <si>
    <t>Koma-Koma</t>
  </si>
  <si>
    <t>D16K</t>
  </si>
  <si>
    <t>D16L</t>
  </si>
  <si>
    <t>D16M</t>
  </si>
  <si>
    <t>D16J</t>
  </si>
  <si>
    <t>KOMA-KOMA</t>
  </si>
  <si>
    <t>Marakabei</t>
  </si>
  <si>
    <t>D15A</t>
  </si>
  <si>
    <t>D15B</t>
  </si>
  <si>
    <t>D15C</t>
  </si>
  <si>
    <t>D15D</t>
  </si>
  <si>
    <t>D15E</t>
  </si>
  <si>
    <t>D15F</t>
  </si>
  <si>
    <t>D15G</t>
  </si>
  <si>
    <t>D15H</t>
  </si>
  <si>
    <t>D18L</t>
  </si>
  <si>
    <t>D18K</t>
  </si>
  <si>
    <t>ORANJEDRAAI</t>
  </si>
  <si>
    <t>Oranjedraai</t>
  </si>
  <si>
    <t>D18A</t>
  </si>
  <si>
    <t>D18B</t>
  </si>
  <si>
    <t>D18C</t>
  </si>
  <si>
    <t>D18D</t>
  </si>
  <si>
    <t>D18E</t>
  </si>
  <si>
    <t>D18F</t>
  </si>
  <si>
    <t>D18G</t>
  </si>
  <si>
    <t>D18H</t>
  </si>
  <si>
    <t>D18J</t>
  </si>
  <si>
    <t>Seaka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</si>
</sst>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1" fontId="0" fillId="0" borderId="0" xfId="0" applyNumberFormat="1"/>
    <xf numFmtId="0" fontId="0" fillId="2" borderId="0" xfId="0" applyFill="1"/>
    <xf numFmtId="1" fontId="2" fillId="0" borderId="0" xfId="0" applyNumberFormat="1" applyFont="1"/>
    <xf numFmtId="0" fontId="0" fillId="0" borderId="0" xfId="0" applyBorder="1"/>
    <xf numFmtId="0" fontId="1" fillId="0" borderId="0" xfId="0" applyFont="1"/>
    <xf numFmtId="0" fontId="0" fillId="2" borderId="0" xfId="0" applyFill="1" applyBorder="1"/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workbookViewId="0">
      <selection activeCell="E18" sqref="E18"/>
    </sheetView>
  </sheetViews>
  <sheetFormatPr defaultRowHeight="15"/>
  <cols>
    <col min="1" max="1" width="4" customWidth="1"/>
    <col min="3" max="3" width="13.5703125" bestFit="1" customWidth="1"/>
    <col min="5" max="5" width="11.5703125" bestFit="1" customWidth="1"/>
    <col min="8" max="8" width="9.5703125" bestFit="1" customWidth="1"/>
    <col min="9" max="9" width="12" bestFit="1" customWidth="1"/>
  </cols>
  <sheetData>
    <row r="1" spans="2:8">
      <c r="B1" t="s">
        <v>30</v>
      </c>
      <c r="C1" t="s">
        <v>31</v>
      </c>
    </row>
    <row r="2" spans="2:8">
      <c r="B2" s="8" t="s">
        <v>6</v>
      </c>
      <c r="C2" s="8" t="s">
        <v>8</v>
      </c>
      <c r="D2" s="8" t="s">
        <v>9</v>
      </c>
      <c r="E2" s="8" t="s">
        <v>57</v>
      </c>
      <c r="F2" s="8" t="s">
        <v>28</v>
      </c>
      <c r="G2" s="8" t="s">
        <v>10</v>
      </c>
      <c r="H2" s="8" t="s">
        <v>29</v>
      </c>
    </row>
    <row r="3" spans="2:8">
      <c r="B3" s="6" t="s">
        <v>0</v>
      </c>
      <c r="C3" s="6">
        <v>2479</v>
      </c>
      <c r="D3" s="6">
        <v>848</v>
      </c>
      <c r="E3" s="6">
        <v>250</v>
      </c>
      <c r="F3" s="6">
        <v>296.67</v>
      </c>
      <c r="G3" s="11">
        <v>520.80999999999995</v>
      </c>
      <c r="H3" s="9">
        <f>((G3-F3)/(SUM(F3:G3)))</f>
        <v>0.27418407789793015</v>
      </c>
    </row>
    <row r="4" spans="2:8">
      <c r="B4" s="6" t="s">
        <v>1</v>
      </c>
      <c r="C4" s="6">
        <v>2425</v>
      </c>
      <c r="D4" s="6">
        <v>763</v>
      </c>
      <c r="E4" s="6">
        <v>353</v>
      </c>
      <c r="F4" s="6">
        <v>348.3</v>
      </c>
      <c r="G4" s="11">
        <v>1187</v>
      </c>
      <c r="H4" s="9">
        <f>((G4-F4)/(SUM(F4:G4)))</f>
        <v>0.54627760046896379</v>
      </c>
    </row>
    <row r="5" spans="2:8">
      <c r="B5" s="6" t="s">
        <v>2</v>
      </c>
      <c r="C5" s="6">
        <v>7974</v>
      </c>
      <c r="D5" s="6">
        <v>733</v>
      </c>
      <c r="E5" s="6">
        <v>1447</v>
      </c>
      <c r="F5" s="6">
        <v>797.71</v>
      </c>
      <c r="G5" s="11">
        <v>992.22</v>
      </c>
      <c r="H5" s="9">
        <f t="shared" ref="H5:H9" si="0">((G5-F5)/(SUM(F5:G5)))</f>
        <v>0.10866905409708759</v>
      </c>
    </row>
    <row r="6" spans="2:8">
      <c r="B6" s="6" t="s">
        <v>3</v>
      </c>
      <c r="C6" s="6">
        <v>307</v>
      </c>
      <c r="D6" s="6">
        <v>763</v>
      </c>
      <c r="E6" s="6">
        <v>554</v>
      </c>
      <c r="F6" s="6">
        <v>554.05999999999995</v>
      </c>
      <c r="G6" s="11">
        <v>283.89</v>
      </c>
      <c r="H6" s="9">
        <f t="shared" si="0"/>
        <v>-0.32241780535831494</v>
      </c>
    </row>
    <row r="7" spans="2:8">
      <c r="B7" s="6" t="s">
        <v>5</v>
      </c>
      <c r="C7" s="6">
        <v>2751</v>
      </c>
      <c r="D7" s="6">
        <v>796</v>
      </c>
      <c r="E7" s="6">
        <v>362</v>
      </c>
      <c r="F7" s="6">
        <v>147.80000000000001</v>
      </c>
      <c r="G7" s="11">
        <v>1291</v>
      </c>
      <c r="H7" s="9">
        <f t="shared" si="0"/>
        <v>0.79455101473450107</v>
      </c>
    </row>
    <row r="8" spans="2:8">
      <c r="B8" s="6" t="s">
        <v>4</v>
      </c>
      <c r="C8" s="6">
        <v>938</v>
      </c>
      <c r="D8" s="6">
        <v>944</v>
      </c>
      <c r="E8" s="6">
        <v>312</v>
      </c>
      <c r="F8" s="6">
        <v>311.77</v>
      </c>
      <c r="G8" s="11">
        <v>270.85000000000002</v>
      </c>
      <c r="H8" s="9">
        <f t="shared" si="0"/>
        <v>-7.0234458137379358E-2</v>
      </c>
    </row>
    <row r="9" spans="2:8">
      <c r="B9" s="6" t="s">
        <v>32</v>
      </c>
      <c r="C9" s="6">
        <v>652</v>
      </c>
      <c r="D9" s="6">
        <v>759</v>
      </c>
      <c r="E9" s="6">
        <v>95</v>
      </c>
      <c r="F9" s="6">
        <v>95.06</v>
      </c>
      <c r="G9" s="11">
        <v>97</v>
      </c>
      <c r="H9" s="9">
        <f t="shared" si="0"/>
        <v>1.010101010101009E-2</v>
      </c>
    </row>
    <row r="11" spans="2:8">
      <c r="B11" s="7" t="s">
        <v>52</v>
      </c>
    </row>
    <row r="13" spans="2:8">
      <c r="B13" t="s">
        <v>30</v>
      </c>
      <c r="C13" t="s">
        <v>31</v>
      </c>
    </row>
    <row r="14" spans="2:8">
      <c r="B14" s="4"/>
      <c r="C14" s="4" t="s">
        <v>8</v>
      </c>
      <c r="D14" s="4" t="s">
        <v>9</v>
      </c>
      <c r="E14" s="4" t="s">
        <v>57</v>
      </c>
      <c r="F14" s="4" t="s">
        <v>28</v>
      </c>
      <c r="G14" s="4" t="s">
        <v>10</v>
      </c>
      <c r="H14" s="4" t="s">
        <v>29</v>
      </c>
    </row>
    <row r="15" spans="2:8">
      <c r="B15" t="s">
        <v>53</v>
      </c>
      <c r="C15">
        <v>12156</v>
      </c>
      <c r="D15">
        <v>733</v>
      </c>
      <c r="E15">
        <v>1447</v>
      </c>
      <c r="F15">
        <v>1446.83</v>
      </c>
      <c r="G15">
        <v>992.22</v>
      </c>
      <c r="H15" s="1">
        <f>((G15-F15)/(SUM(F15:G15)))</f>
        <v>-0.18638814292449923</v>
      </c>
    </row>
    <row r="16" spans="2:8">
      <c r="B16" t="s">
        <v>54</v>
      </c>
      <c r="C16">
        <v>10375</v>
      </c>
      <c r="D16">
        <v>763</v>
      </c>
      <c r="E16">
        <v>1795</v>
      </c>
      <c r="F16">
        <v>1795.13</v>
      </c>
      <c r="G16">
        <v>1206.76</v>
      </c>
      <c r="H16" s="1">
        <f>((G16-F16)/(SUM(F16:G16)))</f>
        <v>-0.19599985342567516</v>
      </c>
    </row>
    <row r="17" spans="2:8">
      <c r="B17" t="s">
        <v>55</v>
      </c>
      <c r="C17">
        <v>16537</v>
      </c>
      <c r="D17">
        <v>796</v>
      </c>
      <c r="E17">
        <v>1943</v>
      </c>
      <c r="F17">
        <v>1942.92</v>
      </c>
      <c r="G17">
        <v>1206.76</v>
      </c>
      <c r="H17" s="1">
        <f t="shared" ref="H17:H18" si="1">((G17-F17)/(SUM(F17:G17)))</f>
        <v>-0.23372533082725866</v>
      </c>
    </row>
    <row r="18" spans="2:8">
      <c r="B18" t="s">
        <v>56</v>
      </c>
      <c r="C18">
        <v>3566</v>
      </c>
      <c r="D18">
        <v>848</v>
      </c>
      <c r="E18">
        <v>608</v>
      </c>
      <c r="F18">
        <v>608.44000000000005</v>
      </c>
      <c r="G18">
        <v>520.80999999999995</v>
      </c>
      <c r="H18" s="1">
        <f t="shared" si="1"/>
        <v>-7.7600177108700555E-2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opLeftCell="A23" workbookViewId="0">
      <selection activeCell="C46" sqref="C46:N46"/>
    </sheetView>
  </sheetViews>
  <sheetFormatPr defaultRowHeight="15"/>
  <sheetData>
    <row r="1" spans="1:18">
      <c r="A1" t="s">
        <v>11</v>
      </c>
      <c r="B1" t="s">
        <v>12</v>
      </c>
      <c r="C1" t="s">
        <v>13</v>
      </c>
      <c r="D1" t="s">
        <v>14</v>
      </c>
      <c r="E1" t="s">
        <v>15</v>
      </c>
      <c r="G1" s="3">
        <f>C9*(AVERAGE($O$13:$O$16))</f>
        <v>143.64621824480369</v>
      </c>
      <c r="H1" s="3">
        <f>D9*(AVERAGE($O$13:$O$16))</f>
        <v>155.00663972286372</v>
      </c>
      <c r="I1" s="3">
        <f t="shared" ref="I1:R1" si="0">E9*(AVERAGE($O$13:$O$16))</f>
        <v>178.48484411085451</v>
      </c>
      <c r="J1" s="3">
        <f t="shared" si="0"/>
        <v>168.38669168591227</v>
      </c>
      <c r="K1" s="3">
        <f t="shared" si="0"/>
        <v>130.51862009237874</v>
      </c>
      <c r="L1" s="3">
        <f t="shared" si="0"/>
        <v>113.35176096997692</v>
      </c>
      <c r="M1" s="3">
        <f t="shared" si="0"/>
        <v>78.513135103926103</v>
      </c>
      <c r="N1" s="3">
        <f t="shared" si="0"/>
        <v>61.346275981524258</v>
      </c>
      <c r="O1" s="3">
        <f t="shared" si="0"/>
        <v>46.703954965357958</v>
      </c>
      <c r="P1" s="3">
        <f t="shared" si="0"/>
        <v>54.025115473441112</v>
      </c>
      <c r="Q1" s="3">
        <f t="shared" si="0"/>
        <v>79.522950346420316</v>
      </c>
      <c r="R1" s="3">
        <f t="shared" si="0"/>
        <v>115.11893764434181</v>
      </c>
    </row>
    <row r="2" spans="1:18">
      <c r="A2" t="s">
        <v>1</v>
      </c>
      <c r="B2" t="s">
        <v>19</v>
      </c>
      <c r="C2" t="s">
        <v>20</v>
      </c>
      <c r="D2" t="s">
        <v>21</v>
      </c>
      <c r="G2" s="3">
        <f>C8*(AVERAGE($O$17:$O$19))</f>
        <v>148.11111111111111</v>
      </c>
      <c r="H2" s="3">
        <f t="shared" ref="H2:R2" si="1">D8*(AVERAGE($O$17:$O$19))</f>
        <v>160.08314087759814</v>
      </c>
      <c r="I2" s="3">
        <f t="shared" si="1"/>
        <v>184.36925840390046</v>
      </c>
      <c r="J2" s="3">
        <f t="shared" si="1"/>
        <v>174.10751860405443</v>
      </c>
      <c r="K2" s="3">
        <f t="shared" si="1"/>
        <v>134.77084937131127</v>
      </c>
      <c r="L2" s="3">
        <f t="shared" si="1"/>
        <v>117.32589171157301</v>
      </c>
      <c r="M2" s="3">
        <f t="shared" si="1"/>
        <v>81.067744418783676</v>
      </c>
      <c r="N2" s="3">
        <f t="shared" si="1"/>
        <v>63.622786759045425</v>
      </c>
      <c r="O2" s="3">
        <f t="shared" si="1"/>
        <v>47.88811906594816</v>
      </c>
      <c r="P2" s="3">
        <f t="shared" si="1"/>
        <v>55.755452912496793</v>
      </c>
      <c r="Q2" s="3">
        <f t="shared" si="1"/>
        <v>82.093918398768281</v>
      </c>
      <c r="R2" s="3">
        <f t="shared" si="1"/>
        <v>118.69412368488582</v>
      </c>
    </row>
    <row r="3" spans="1:18">
      <c r="A3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>
      <c r="A4" t="s">
        <v>3</v>
      </c>
      <c r="B4" t="s">
        <v>22</v>
      </c>
      <c r="G4">
        <v>141</v>
      </c>
      <c r="H4">
        <v>152</v>
      </c>
      <c r="I4">
        <v>175</v>
      </c>
      <c r="J4">
        <v>165</v>
      </c>
      <c r="K4">
        <v>128</v>
      </c>
      <c r="L4">
        <v>111</v>
      </c>
      <c r="M4">
        <v>77</v>
      </c>
      <c r="N4">
        <v>60</v>
      </c>
      <c r="O4">
        <v>46</v>
      </c>
      <c r="P4">
        <v>53</v>
      </c>
      <c r="Q4">
        <v>78</v>
      </c>
      <c r="R4">
        <v>113</v>
      </c>
    </row>
    <row r="5" spans="1:18">
      <c r="A5" t="s">
        <v>5</v>
      </c>
      <c r="B5" t="s">
        <v>23</v>
      </c>
      <c r="C5" t="s">
        <v>24</v>
      </c>
      <c r="G5" s="3">
        <v>146</v>
      </c>
      <c r="H5" s="3">
        <v>158</v>
      </c>
      <c r="I5" s="3">
        <v>182</v>
      </c>
      <c r="J5" s="3">
        <v>172</v>
      </c>
      <c r="K5" s="3">
        <v>133</v>
      </c>
      <c r="L5" s="3">
        <v>116</v>
      </c>
      <c r="M5" s="3">
        <v>80</v>
      </c>
      <c r="N5" s="3">
        <v>63</v>
      </c>
      <c r="O5" s="3">
        <v>47</v>
      </c>
      <c r="P5" s="3">
        <v>55</v>
      </c>
      <c r="Q5" s="3">
        <v>81</v>
      </c>
      <c r="R5" s="3">
        <v>117</v>
      </c>
    </row>
    <row r="6" spans="1:18">
      <c r="A6" t="s">
        <v>16</v>
      </c>
      <c r="B6" t="s">
        <v>17</v>
      </c>
      <c r="C6" t="s">
        <v>18</v>
      </c>
      <c r="G6" s="3">
        <v>141</v>
      </c>
      <c r="H6" s="3">
        <v>152</v>
      </c>
      <c r="I6" s="3">
        <v>175</v>
      </c>
      <c r="J6" s="3">
        <v>165</v>
      </c>
      <c r="K6" s="3">
        <v>128</v>
      </c>
      <c r="L6" s="3">
        <v>111</v>
      </c>
      <c r="M6" s="3">
        <v>77</v>
      </c>
      <c r="N6" s="3">
        <v>60</v>
      </c>
      <c r="O6" s="3">
        <v>46</v>
      </c>
      <c r="P6" s="3">
        <v>53</v>
      </c>
      <c r="Q6" s="3">
        <v>78</v>
      </c>
      <c r="R6" s="3">
        <v>113</v>
      </c>
    </row>
    <row r="8" spans="1:18">
      <c r="B8" s="2" t="s">
        <v>26</v>
      </c>
      <c r="C8" s="2">
        <f>AVERAGE(C29:C31)</f>
        <v>0.11111111111111112</v>
      </c>
      <c r="D8" s="2">
        <f t="shared" ref="D8:N8" si="2">AVERAGE(D29:D31)</f>
        <v>0.12009237875288682</v>
      </c>
      <c r="E8" s="2">
        <f t="shared" si="2"/>
        <v>0.13831152168334618</v>
      </c>
      <c r="F8" s="2">
        <f t="shared" si="2"/>
        <v>0.13061329227610985</v>
      </c>
      <c r="G8" s="2">
        <f t="shared" si="2"/>
        <v>0.10110341288170388</v>
      </c>
      <c r="H8" s="2">
        <f t="shared" si="2"/>
        <v>8.8016422889402104E-2</v>
      </c>
      <c r="I8" s="2">
        <f t="shared" si="2"/>
        <v>6.0816012317167052E-2</v>
      </c>
      <c r="J8" s="2">
        <f t="shared" si="2"/>
        <v>4.7729022324865283E-2</v>
      </c>
      <c r="K8" s="2">
        <f t="shared" si="2"/>
        <v>3.5925070567102896E-2</v>
      </c>
      <c r="L8" s="2">
        <f t="shared" si="2"/>
        <v>4.182704644598409E-2</v>
      </c>
      <c r="M8" s="2">
        <f t="shared" si="2"/>
        <v>6.1585835257890686E-2</v>
      </c>
      <c r="N8" s="2">
        <f t="shared" si="2"/>
        <v>8.9042853477033626E-2</v>
      </c>
    </row>
    <row r="9" spans="1:18">
      <c r="B9" s="2" t="s">
        <v>27</v>
      </c>
      <c r="C9" s="2">
        <f>AVERAGE(C25:C28)</f>
        <v>0.10950731331793687</v>
      </c>
      <c r="D9" s="2">
        <f t="shared" ref="D9:N9" si="3">AVERAGE(D25:D28)</f>
        <v>0.11816782140107775</v>
      </c>
      <c r="E9" s="2">
        <f t="shared" si="3"/>
        <v>0.13606620477290224</v>
      </c>
      <c r="F9" s="2">
        <f t="shared" si="3"/>
        <v>0.12836797536566591</v>
      </c>
      <c r="G9" s="2">
        <f t="shared" si="3"/>
        <v>9.9499615088529628E-2</v>
      </c>
      <c r="H9" s="2">
        <f t="shared" si="3"/>
        <v>8.641262509622788E-2</v>
      </c>
      <c r="I9" s="2">
        <f t="shared" si="3"/>
        <v>5.9853733641262515E-2</v>
      </c>
      <c r="J9" s="2">
        <f t="shared" si="3"/>
        <v>4.6766743648960746E-2</v>
      </c>
      <c r="K9" s="2">
        <f t="shared" si="3"/>
        <v>3.5604311008468045E-2</v>
      </c>
      <c r="L9" s="2">
        <f t="shared" si="3"/>
        <v>4.1185527328714396E-2</v>
      </c>
      <c r="M9" s="2">
        <f t="shared" si="3"/>
        <v>6.0623556581986135E-2</v>
      </c>
      <c r="N9" s="2">
        <f t="shared" si="3"/>
        <v>8.7759815242494238E-2</v>
      </c>
    </row>
    <row r="11" spans="1:18">
      <c r="B11" t="s">
        <v>17</v>
      </c>
      <c r="C11">
        <v>141</v>
      </c>
      <c r="D11">
        <v>152</v>
      </c>
      <c r="E11">
        <v>175</v>
      </c>
      <c r="F11">
        <v>165</v>
      </c>
      <c r="G11">
        <v>128</v>
      </c>
      <c r="H11">
        <v>111</v>
      </c>
      <c r="I11">
        <v>77</v>
      </c>
      <c r="J11">
        <v>60</v>
      </c>
      <c r="K11">
        <v>46</v>
      </c>
      <c r="L11">
        <v>53</v>
      </c>
      <c r="M11">
        <v>78</v>
      </c>
      <c r="N11">
        <v>113</v>
      </c>
      <c r="O11">
        <f>SUM(C11:N11)</f>
        <v>1299</v>
      </c>
    </row>
    <row r="12" spans="1:18">
      <c r="B12" t="s">
        <v>18</v>
      </c>
      <c r="C12">
        <v>141</v>
      </c>
      <c r="D12">
        <v>152</v>
      </c>
      <c r="E12">
        <v>175</v>
      </c>
      <c r="F12">
        <v>165</v>
      </c>
      <c r="G12">
        <v>128</v>
      </c>
      <c r="H12">
        <v>111</v>
      </c>
      <c r="I12">
        <v>77</v>
      </c>
      <c r="J12">
        <v>60</v>
      </c>
      <c r="K12">
        <v>46</v>
      </c>
      <c r="L12">
        <v>53</v>
      </c>
      <c r="M12">
        <v>78</v>
      </c>
      <c r="N12">
        <v>113</v>
      </c>
      <c r="O12">
        <f t="shared" ref="O12:O21" si="4">SUM(C12:N12)</f>
        <v>1299</v>
      </c>
    </row>
    <row r="13" spans="1:18">
      <c r="B13" t="s">
        <v>12</v>
      </c>
      <c r="C13">
        <v>146</v>
      </c>
      <c r="D13">
        <v>158</v>
      </c>
      <c r="E13">
        <v>182</v>
      </c>
      <c r="F13">
        <v>172</v>
      </c>
      <c r="G13">
        <v>133</v>
      </c>
      <c r="H13">
        <v>116</v>
      </c>
      <c r="I13">
        <v>80</v>
      </c>
      <c r="J13">
        <v>63</v>
      </c>
      <c r="K13">
        <v>47</v>
      </c>
      <c r="L13">
        <v>55</v>
      </c>
      <c r="M13">
        <v>81</v>
      </c>
      <c r="N13">
        <v>117</v>
      </c>
      <c r="O13">
        <f t="shared" si="4"/>
        <v>1350</v>
      </c>
    </row>
    <row r="14" spans="1:18">
      <c r="B14" t="s">
        <v>13</v>
      </c>
      <c r="C14">
        <v>141</v>
      </c>
      <c r="D14">
        <v>152</v>
      </c>
      <c r="E14">
        <v>175</v>
      </c>
      <c r="F14">
        <v>165</v>
      </c>
      <c r="G14">
        <v>128</v>
      </c>
      <c r="H14">
        <v>111</v>
      </c>
      <c r="I14">
        <v>77</v>
      </c>
      <c r="J14">
        <v>60</v>
      </c>
      <c r="K14">
        <v>46</v>
      </c>
      <c r="L14">
        <v>53</v>
      </c>
      <c r="M14">
        <v>78</v>
      </c>
      <c r="N14">
        <v>113</v>
      </c>
      <c r="O14">
        <f t="shared" si="4"/>
        <v>1299</v>
      </c>
    </row>
    <row r="15" spans="1:18">
      <c r="B15" t="s">
        <v>14</v>
      </c>
      <c r="C15">
        <v>141</v>
      </c>
      <c r="D15">
        <v>152</v>
      </c>
      <c r="E15">
        <v>175</v>
      </c>
      <c r="F15">
        <v>165</v>
      </c>
      <c r="G15">
        <v>128</v>
      </c>
      <c r="H15">
        <v>111</v>
      </c>
      <c r="I15">
        <v>77</v>
      </c>
      <c r="J15">
        <v>60</v>
      </c>
      <c r="K15">
        <v>46</v>
      </c>
      <c r="L15">
        <v>53</v>
      </c>
      <c r="M15">
        <v>78</v>
      </c>
      <c r="N15">
        <v>113</v>
      </c>
      <c r="O15">
        <f t="shared" si="4"/>
        <v>1299</v>
      </c>
    </row>
    <row r="16" spans="1:18">
      <c r="B16" t="s">
        <v>15</v>
      </c>
      <c r="C16">
        <v>141</v>
      </c>
      <c r="D16">
        <v>152</v>
      </c>
      <c r="E16">
        <v>175</v>
      </c>
      <c r="F16">
        <v>165</v>
      </c>
      <c r="G16">
        <v>128</v>
      </c>
      <c r="H16">
        <v>111</v>
      </c>
      <c r="I16">
        <v>77</v>
      </c>
      <c r="J16">
        <v>60</v>
      </c>
      <c r="K16">
        <v>46</v>
      </c>
      <c r="L16">
        <v>53</v>
      </c>
      <c r="M16">
        <v>78</v>
      </c>
      <c r="N16">
        <v>113</v>
      </c>
      <c r="O16">
        <f t="shared" si="4"/>
        <v>1299</v>
      </c>
    </row>
    <row r="17" spans="2:15">
      <c r="B17" t="s">
        <v>19</v>
      </c>
      <c r="C17">
        <v>141</v>
      </c>
      <c r="D17">
        <v>152</v>
      </c>
      <c r="E17">
        <v>175</v>
      </c>
      <c r="F17">
        <v>165</v>
      </c>
      <c r="G17">
        <v>128</v>
      </c>
      <c r="H17">
        <v>111</v>
      </c>
      <c r="I17">
        <v>77</v>
      </c>
      <c r="J17">
        <v>60</v>
      </c>
      <c r="K17">
        <v>46</v>
      </c>
      <c r="L17">
        <v>53</v>
      </c>
      <c r="M17">
        <v>78</v>
      </c>
      <c r="N17">
        <v>113</v>
      </c>
      <c r="O17">
        <f t="shared" si="4"/>
        <v>1299</v>
      </c>
    </row>
    <row r="18" spans="2:15">
      <c r="B18" t="s">
        <v>20</v>
      </c>
      <c r="C18">
        <v>146</v>
      </c>
      <c r="D18">
        <v>158</v>
      </c>
      <c r="E18">
        <v>182</v>
      </c>
      <c r="F18">
        <v>172</v>
      </c>
      <c r="G18">
        <v>133</v>
      </c>
      <c r="H18">
        <v>116</v>
      </c>
      <c r="I18">
        <v>80</v>
      </c>
      <c r="J18">
        <v>63</v>
      </c>
      <c r="K18">
        <v>47</v>
      </c>
      <c r="L18">
        <v>55</v>
      </c>
      <c r="M18">
        <v>81</v>
      </c>
      <c r="N18">
        <v>117</v>
      </c>
      <c r="O18">
        <f t="shared" si="4"/>
        <v>1350</v>
      </c>
    </row>
    <row r="19" spans="2:15">
      <c r="B19" t="s">
        <v>21</v>
      </c>
      <c r="C19">
        <v>146</v>
      </c>
      <c r="D19">
        <v>158</v>
      </c>
      <c r="E19">
        <v>182</v>
      </c>
      <c r="F19">
        <v>172</v>
      </c>
      <c r="G19">
        <v>133</v>
      </c>
      <c r="H19">
        <v>116</v>
      </c>
      <c r="I19">
        <v>80</v>
      </c>
      <c r="J19">
        <v>63</v>
      </c>
      <c r="K19">
        <v>47</v>
      </c>
      <c r="L19">
        <v>55</v>
      </c>
      <c r="M19">
        <v>81</v>
      </c>
      <c r="N19">
        <v>117</v>
      </c>
      <c r="O19">
        <f t="shared" si="4"/>
        <v>1350</v>
      </c>
    </row>
    <row r="20" spans="2:15">
      <c r="B20" t="s">
        <v>24</v>
      </c>
      <c r="C20">
        <v>146</v>
      </c>
      <c r="D20">
        <v>158</v>
      </c>
      <c r="E20">
        <v>182</v>
      </c>
      <c r="F20">
        <v>172</v>
      </c>
      <c r="G20">
        <v>133</v>
      </c>
      <c r="H20">
        <v>116</v>
      </c>
      <c r="I20">
        <v>80</v>
      </c>
      <c r="J20">
        <v>63</v>
      </c>
      <c r="K20">
        <v>47</v>
      </c>
      <c r="L20">
        <v>55</v>
      </c>
      <c r="M20">
        <v>81</v>
      </c>
      <c r="N20">
        <v>117</v>
      </c>
      <c r="O20">
        <f t="shared" si="4"/>
        <v>1350</v>
      </c>
    </row>
    <row r="21" spans="2:15">
      <c r="B21" t="s">
        <v>23</v>
      </c>
      <c r="C21">
        <v>146</v>
      </c>
      <c r="D21">
        <v>158</v>
      </c>
      <c r="E21">
        <v>182</v>
      </c>
      <c r="F21">
        <v>172</v>
      </c>
      <c r="G21">
        <v>133</v>
      </c>
      <c r="H21">
        <v>116</v>
      </c>
      <c r="I21">
        <v>80</v>
      </c>
      <c r="J21">
        <v>63</v>
      </c>
      <c r="K21">
        <v>47</v>
      </c>
      <c r="L21">
        <v>55</v>
      </c>
      <c r="M21">
        <v>81</v>
      </c>
      <c r="N21">
        <v>117</v>
      </c>
      <c r="O21">
        <f t="shared" si="4"/>
        <v>1350</v>
      </c>
    </row>
    <row r="23" spans="2:15">
      <c r="B23" t="s">
        <v>17</v>
      </c>
      <c r="C23" s="1">
        <f>C11/$O$11</f>
        <v>0.10854503464203233</v>
      </c>
      <c r="D23" s="1">
        <f t="shared" ref="D23:N23" si="5">D11/$O$11</f>
        <v>0.1170130869899923</v>
      </c>
      <c r="E23" s="1">
        <f t="shared" si="5"/>
        <v>0.13471901462663588</v>
      </c>
      <c r="F23" s="1">
        <f t="shared" si="5"/>
        <v>0.12702078521939955</v>
      </c>
      <c r="G23" s="1">
        <f t="shared" si="5"/>
        <v>9.853733641262509E-2</v>
      </c>
      <c r="H23" s="1">
        <f t="shared" si="5"/>
        <v>8.5450346420323328E-2</v>
      </c>
      <c r="I23" s="1">
        <f t="shared" si="5"/>
        <v>5.9276366435719784E-2</v>
      </c>
      <c r="J23" s="1">
        <f t="shared" si="5"/>
        <v>4.6189376443418015E-2</v>
      </c>
      <c r="K23" s="1">
        <f t="shared" si="5"/>
        <v>3.5411855273287142E-2</v>
      </c>
      <c r="L23" s="1">
        <f t="shared" si="5"/>
        <v>4.0800615858352582E-2</v>
      </c>
      <c r="M23" s="1">
        <f t="shared" si="5"/>
        <v>6.0046189376443418E-2</v>
      </c>
      <c r="N23" s="1">
        <f t="shared" si="5"/>
        <v>8.6989992301770597E-2</v>
      </c>
    </row>
    <row r="24" spans="2:15">
      <c r="B24" t="s">
        <v>18</v>
      </c>
      <c r="C24" s="1">
        <f t="shared" ref="C24:N24" si="6">C12/$O$11</f>
        <v>0.10854503464203233</v>
      </c>
      <c r="D24" s="1">
        <f t="shared" si="6"/>
        <v>0.1170130869899923</v>
      </c>
      <c r="E24" s="1">
        <f t="shared" si="6"/>
        <v>0.13471901462663588</v>
      </c>
      <c r="F24" s="1">
        <f t="shared" si="6"/>
        <v>0.12702078521939955</v>
      </c>
      <c r="G24" s="1">
        <f t="shared" si="6"/>
        <v>9.853733641262509E-2</v>
      </c>
      <c r="H24" s="1">
        <f t="shared" si="6"/>
        <v>8.5450346420323328E-2</v>
      </c>
      <c r="I24" s="1">
        <f t="shared" si="6"/>
        <v>5.9276366435719784E-2</v>
      </c>
      <c r="J24" s="1">
        <f t="shared" si="6"/>
        <v>4.6189376443418015E-2</v>
      </c>
      <c r="K24" s="1">
        <f t="shared" si="6"/>
        <v>3.5411855273287142E-2</v>
      </c>
      <c r="L24" s="1">
        <f t="shared" si="6"/>
        <v>4.0800615858352582E-2</v>
      </c>
      <c r="M24" s="1">
        <f t="shared" si="6"/>
        <v>6.0046189376443418E-2</v>
      </c>
      <c r="N24" s="1">
        <f t="shared" si="6"/>
        <v>8.6989992301770597E-2</v>
      </c>
    </row>
    <row r="25" spans="2:15">
      <c r="B25" t="s">
        <v>12</v>
      </c>
      <c r="C25" s="1">
        <f t="shared" ref="C25:N25" si="7">C13/$O$11</f>
        <v>0.11239414934565051</v>
      </c>
      <c r="D25" s="1">
        <f t="shared" si="7"/>
        <v>0.1216320246343341</v>
      </c>
      <c r="E25" s="1">
        <f t="shared" si="7"/>
        <v>0.14010777521170131</v>
      </c>
      <c r="F25" s="1">
        <f t="shared" si="7"/>
        <v>0.13240954580446498</v>
      </c>
      <c r="G25" s="1">
        <f t="shared" si="7"/>
        <v>0.10238645111624327</v>
      </c>
      <c r="H25" s="1">
        <f t="shared" si="7"/>
        <v>8.9299461123941493E-2</v>
      </c>
      <c r="I25" s="1">
        <f t="shared" si="7"/>
        <v>6.1585835257890686E-2</v>
      </c>
      <c r="J25" s="1">
        <f t="shared" si="7"/>
        <v>4.8498845265588918E-2</v>
      </c>
      <c r="K25" s="1">
        <f t="shared" si="7"/>
        <v>3.6181678214010776E-2</v>
      </c>
      <c r="L25" s="1">
        <f t="shared" si="7"/>
        <v>4.2340261739799843E-2</v>
      </c>
      <c r="M25" s="1">
        <f t="shared" si="7"/>
        <v>6.2355658198614321E-2</v>
      </c>
      <c r="N25" s="1">
        <f t="shared" si="7"/>
        <v>9.0069284064665134E-2</v>
      </c>
    </row>
    <row r="26" spans="2:15">
      <c r="B26" t="s">
        <v>13</v>
      </c>
      <c r="C26" s="1">
        <f t="shared" ref="C26:N26" si="8">C14/$O$11</f>
        <v>0.10854503464203233</v>
      </c>
      <c r="D26" s="1">
        <f t="shared" si="8"/>
        <v>0.1170130869899923</v>
      </c>
      <c r="E26" s="1">
        <f t="shared" si="8"/>
        <v>0.13471901462663588</v>
      </c>
      <c r="F26" s="1">
        <f t="shared" si="8"/>
        <v>0.12702078521939955</v>
      </c>
      <c r="G26" s="1">
        <f t="shared" si="8"/>
        <v>9.853733641262509E-2</v>
      </c>
      <c r="H26" s="1">
        <f t="shared" si="8"/>
        <v>8.5450346420323328E-2</v>
      </c>
      <c r="I26" s="1">
        <f t="shared" si="8"/>
        <v>5.9276366435719784E-2</v>
      </c>
      <c r="J26" s="1">
        <f t="shared" si="8"/>
        <v>4.6189376443418015E-2</v>
      </c>
      <c r="K26" s="1">
        <f t="shared" si="8"/>
        <v>3.5411855273287142E-2</v>
      </c>
      <c r="L26" s="1">
        <f t="shared" si="8"/>
        <v>4.0800615858352582E-2</v>
      </c>
      <c r="M26" s="1">
        <f t="shared" si="8"/>
        <v>6.0046189376443418E-2</v>
      </c>
      <c r="N26" s="1">
        <f t="shared" si="8"/>
        <v>8.6989992301770597E-2</v>
      </c>
    </row>
    <row r="27" spans="2:15">
      <c r="B27" t="s">
        <v>14</v>
      </c>
      <c r="C27" s="1">
        <f t="shared" ref="C27:N27" si="9">C15/$O$11</f>
        <v>0.10854503464203233</v>
      </c>
      <c r="D27" s="1">
        <f t="shared" si="9"/>
        <v>0.1170130869899923</v>
      </c>
      <c r="E27" s="1">
        <f t="shared" si="9"/>
        <v>0.13471901462663588</v>
      </c>
      <c r="F27" s="1">
        <f t="shared" si="9"/>
        <v>0.12702078521939955</v>
      </c>
      <c r="G27" s="1">
        <f t="shared" si="9"/>
        <v>9.853733641262509E-2</v>
      </c>
      <c r="H27" s="1">
        <f t="shared" si="9"/>
        <v>8.5450346420323328E-2</v>
      </c>
      <c r="I27" s="1">
        <f t="shared" si="9"/>
        <v>5.9276366435719784E-2</v>
      </c>
      <c r="J27" s="1">
        <f t="shared" si="9"/>
        <v>4.6189376443418015E-2</v>
      </c>
      <c r="K27" s="1">
        <f t="shared" si="9"/>
        <v>3.5411855273287142E-2</v>
      </c>
      <c r="L27" s="1">
        <f t="shared" si="9"/>
        <v>4.0800615858352582E-2</v>
      </c>
      <c r="M27" s="1">
        <f t="shared" si="9"/>
        <v>6.0046189376443418E-2</v>
      </c>
      <c r="N27" s="1">
        <f t="shared" si="9"/>
        <v>8.6989992301770597E-2</v>
      </c>
    </row>
    <row r="28" spans="2:15">
      <c r="B28" t="s">
        <v>15</v>
      </c>
      <c r="C28" s="1">
        <f t="shared" ref="C28:N28" si="10">C16/$O$11</f>
        <v>0.10854503464203233</v>
      </c>
      <c r="D28" s="1">
        <f t="shared" si="10"/>
        <v>0.1170130869899923</v>
      </c>
      <c r="E28" s="1">
        <f t="shared" si="10"/>
        <v>0.13471901462663588</v>
      </c>
      <c r="F28" s="1">
        <f t="shared" si="10"/>
        <v>0.12702078521939955</v>
      </c>
      <c r="G28" s="1">
        <f t="shared" si="10"/>
        <v>9.853733641262509E-2</v>
      </c>
      <c r="H28" s="1">
        <f t="shared" si="10"/>
        <v>8.5450346420323328E-2</v>
      </c>
      <c r="I28" s="1">
        <f t="shared" si="10"/>
        <v>5.9276366435719784E-2</v>
      </c>
      <c r="J28" s="1">
        <f t="shared" si="10"/>
        <v>4.6189376443418015E-2</v>
      </c>
      <c r="K28" s="1">
        <f t="shared" si="10"/>
        <v>3.5411855273287142E-2</v>
      </c>
      <c r="L28" s="1">
        <f t="shared" si="10"/>
        <v>4.0800615858352582E-2</v>
      </c>
      <c r="M28" s="1">
        <f t="shared" si="10"/>
        <v>6.0046189376443418E-2</v>
      </c>
      <c r="N28" s="1">
        <f t="shared" si="10"/>
        <v>8.6989992301770597E-2</v>
      </c>
    </row>
    <row r="29" spans="2:15">
      <c r="B29" t="s">
        <v>19</v>
      </c>
      <c r="C29" s="1">
        <f t="shared" ref="C29:N29" si="11">C17/$O$11</f>
        <v>0.10854503464203233</v>
      </c>
      <c r="D29" s="1">
        <f t="shared" si="11"/>
        <v>0.1170130869899923</v>
      </c>
      <c r="E29" s="1">
        <f t="shared" si="11"/>
        <v>0.13471901462663588</v>
      </c>
      <c r="F29" s="1">
        <f t="shared" si="11"/>
        <v>0.12702078521939955</v>
      </c>
      <c r="G29" s="1">
        <f t="shared" si="11"/>
        <v>9.853733641262509E-2</v>
      </c>
      <c r="H29" s="1">
        <f t="shared" si="11"/>
        <v>8.5450346420323328E-2</v>
      </c>
      <c r="I29" s="1">
        <f t="shared" si="11"/>
        <v>5.9276366435719784E-2</v>
      </c>
      <c r="J29" s="1">
        <f t="shared" si="11"/>
        <v>4.6189376443418015E-2</v>
      </c>
      <c r="K29" s="1">
        <f t="shared" si="11"/>
        <v>3.5411855273287142E-2</v>
      </c>
      <c r="L29" s="1">
        <f t="shared" si="11"/>
        <v>4.0800615858352582E-2</v>
      </c>
      <c r="M29" s="1">
        <f t="shared" si="11"/>
        <v>6.0046189376443418E-2</v>
      </c>
      <c r="N29" s="1">
        <f t="shared" si="11"/>
        <v>8.6989992301770597E-2</v>
      </c>
    </row>
    <row r="30" spans="2:15">
      <c r="B30" t="s">
        <v>20</v>
      </c>
      <c r="C30" s="1">
        <f t="shared" ref="C30:N30" si="12">C18/$O$11</f>
        <v>0.11239414934565051</v>
      </c>
      <c r="D30" s="1">
        <f t="shared" si="12"/>
        <v>0.1216320246343341</v>
      </c>
      <c r="E30" s="1">
        <f t="shared" si="12"/>
        <v>0.14010777521170131</v>
      </c>
      <c r="F30" s="1">
        <f t="shared" si="12"/>
        <v>0.13240954580446498</v>
      </c>
      <c r="G30" s="1">
        <f t="shared" si="12"/>
        <v>0.10238645111624327</v>
      </c>
      <c r="H30" s="1">
        <f t="shared" si="12"/>
        <v>8.9299461123941493E-2</v>
      </c>
      <c r="I30" s="1">
        <f t="shared" si="12"/>
        <v>6.1585835257890686E-2</v>
      </c>
      <c r="J30" s="1">
        <f t="shared" si="12"/>
        <v>4.8498845265588918E-2</v>
      </c>
      <c r="K30" s="1">
        <f t="shared" si="12"/>
        <v>3.6181678214010776E-2</v>
      </c>
      <c r="L30" s="1">
        <f t="shared" si="12"/>
        <v>4.2340261739799843E-2</v>
      </c>
      <c r="M30" s="1">
        <f t="shared" si="12"/>
        <v>6.2355658198614321E-2</v>
      </c>
      <c r="N30" s="1">
        <f t="shared" si="12"/>
        <v>9.0069284064665134E-2</v>
      </c>
    </row>
    <row r="31" spans="2:15">
      <c r="B31" t="s">
        <v>21</v>
      </c>
      <c r="C31" s="1">
        <f t="shared" ref="C31:N31" si="13">C19/$O$11</f>
        <v>0.11239414934565051</v>
      </c>
      <c r="D31" s="1">
        <f t="shared" si="13"/>
        <v>0.1216320246343341</v>
      </c>
      <c r="E31" s="1">
        <f t="shared" si="13"/>
        <v>0.14010777521170131</v>
      </c>
      <c r="F31" s="1">
        <f t="shared" si="13"/>
        <v>0.13240954580446498</v>
      </c>
      <c r="G31" s="1">
        <f t="shared" si="13"/>
        <v>0.10238645111624327</v>
      </c>
      <c r="H31" s="1">
        <f t="shared" si="13"/>
        <v>8.9299461123941493E-2</v>
      </c>
      <c r="I31" s="1">
        <f t="shared" si="13"/>
        <v>6.1585835257890686E-2</v>
      </c>
      <c r="J31" s="1">
        <f t="shared" si="13"/>
        <v>4.8498845265588918E-2</v>
      </c>
      <c r="K31" s="1">
        <f t="shared" si="13"/>
        <v>3.6181678214010776E-2</v>
      </c>
      <c r="L31" s="1">
        <f t="shared" si="13"/>
        <v>4.2340261739799843E-2</v>
      </c>
      <c r="M31" s="1">
        <f t="shared" si="13"/>
        <v>6.2355658198614321E-2</v>
      </c>
      <c r="N31" s="1">
        <f t="shared" si="13"/>
        <v>9.0069284064665134E-2</v>
      </c>
    </row>
    <row r="32" spans="2:15">
      <c r="B32" t="s">
        <v>24</v>
      </c>
      <c r="C32" s="1">
        <f t="shared" ref="C32:N32" si="14">C20/$O$11</f>
        <v>0.11239414934565051</v>
      </c>
      <c r="D32" s="1">
        <f t="shared" si="14"/>
        <v>0.1216320246343341</v>
      </c>
      <c r="E32" s="1">
        <f t="shared" si="14"/>
        <v>0.14010777521170131</v>
      </c>
      <c r="F32" s="1">
        <f t="shared" si="14"/>
        <v>0.13240954580446498</v>
      </c>
      <c r="G32" s="1">
        <f t="shared" si="14"/>
        <v>0.10238645111624327</v>
      </c>
      <c r="H32" s="1">
        <f t="shared" si="14"/>
        <v>8.9299461123941493E-2</v>
      </c>
      <c r="I32" s="1">
        <f t="shared" si="14"/>
        <v>6.1585835257890686E-2</v>
      </c>
      <c r="J32" s="1">
        <f t="shared" si="14"/>
        <v>4.8498845265588918E-2</v>
      </c>
      <c r="K32" s="1">
        <f t="shared" si="14"/>
        <v>3.6181678214010776E-2</v>
      </c>
      <c r="L32" s="1">
        <f t="shared" si="14"/>
        <v>4.2340261739799843E-2</v>
      </c>
      <c r="M32" s="1">
        <f t="shared" si="14"/>
        <v>6.2355658198614321E-2</v>
      </c>
      <c r="N32" s="1">
        <f t="shared" si="14"/>
        <v>9.0069284064665134E-2</v>
      </c>
    </row>
    <row r="33" spans="2:14">
      <c r="B33" t="s">
        <v>23</v>
      </c>
      <c r="C33" s="1">
        <f>C21/$O$11</f>
        <v>0.11239414934565051</v>
      </c>
      <c r="D33" s="1">
        <f t="shared" ref="D33:N33" si="15">D21/$O$11</f>
        <v>0.1216320246343341</v>
      </c>
      <c r="E33" s="1">
        <f t="shared" si="15"/>
        <v>0.14010777521170131</v>
      </c>
      <c r="F33" s="1">
        <f t="shared" si="15"/>
        <v>0.13240954580446498</v>
      </c>
      <c r="G33" s="1">
        <f t="shared" si="15"/>
        <v>0.10238645111624327</v>
      </c>
      <c r="H33" s="1">
        <f t="shared" si="15"/>
        <v>8.9299461123941493E-2</v>
      </c>
      <c r="I33" s="1">
        <f t="shared" si="15"/>
        <v>6.1585835257890686E-2</v>
      </c>
      <c r="J33" s="1">
        <f t="shared" si="15"/>
        <v>4.8498845265588918E-2</v>
      </c>
      <c r="K33" s="1">
        <f t="shared" si="15"/>
        <v>3.6181678214010776E-2</v>
      </c>
      <c r="L33" s="1">
        <f t="shared" si="15"/>
        <v>4.2340261739799843E-2</v>
      </c>
      <c r="M33" s="1">
        <f t="shared" si="15"/>
        <v>6.2355658198614321E-2</v>
      </c>
      <c r="N33" s="1">
        <f t="shared" si="15"/>
        <v>9.0069284064665134E-2</v>
      </c>
    </row>
    <row r="35" spans="2:14">
      <c r="B35" t="s">
        <v>25</v>
      </c>
      <c r="C35" s="1">
        <f>AVERAGE(C23:C33)</f>
        <v>0.11029463223458605</v>
      </c>
      <c r="D35" s="1">
        <f t="shared" ref="D35:M35" si="16">AVERAGE(D23:D33)</f>
        <v>0.11911260410105676</v>
      </c>
      <c r="E35" s="1">
        <f t="shared" si="16"/>
        <v>0.13716845125621105</v>
      </c>
      <c r="F35" s="1">
        <f t="shared" si="16"/>
        <v>0.12947022184897475</v>
      </c>
      <c r="G35" s="1">
        <f t="shared" si="16"/>
        <v>0.10028693400517881</v>
      </c>
      <c r="H35" s="1">
        <f t="shared" si="16"/>
        <v>8.7199944012877048E-2</v>
      </c>
      <c r="I35" s="1">
        <f t="shared" si="16"/>
        <v>6.0326124991251999E-2</v>
      </c>
      <c r="J35" s="1">
        <f t="shared" si="16"/>
        <v>4.7239134998950244E-2</v>
      </c>
      <c r="K35" s="1">
        <f t="shared" si="16"/>
        <v>3.5761774791797873E-2</v>
      </c>
      <c r="L35" s="1">
        <f t="shared" si="16"/>
        <v>4.1500454895374066E-2</v>
      </c>
      <c r="M35" s="1">
        <f t="shared" si="16"/>
        <v>6.109594793197564E-2</v>
      </c>
      <c r="N35" s="1">
        <f>AVERAGE(N23:N33)</f>
        <v>8.8389670375813564E-2</v>
      </c>
    </row>
    <row r="38" spans="2:14">
      <c r="B38" t="s">
        <v>39</v>
      </c>
      <c r="C38">
        <v>141</v>
      </c>
      <c r="D38">
        <v>152</v>
      </c>
      <c r="E38">
        <v>175</v>
      </c>
      <c r="F38">
        <v>165</v>
      </c>
      <c r="G38">
        <v>128</v>
      </c>
      <c r="H38">
        <v>111</v>
      </c>
      <c r="I38">
        <v>77</v>
      </c>
      <c r="J38">
        <v>60</v>
      </c>
      <c r="K38">
        <v>46</v>
      </c>
      <c r="L38">
        <v>53</v>
      </c>
      <c r="M38">
        <v>78</v>
      </c>
      <c r="N38">
        <v>113</v>
      </c>
    </row>
    <row r="39" spans="2:14">
      <c r="B39" t="s">
        <v>40</v>
      </c>
      <c r="C39">
        <v>141</v>
      </c>
      <c r="D39">
        <v>152</v>
      </c>
      <c r="E39">
        <v>175</v>
      </c>
      <c r="F39">
        <v>165</v>
      </c>
      <c r="G39">
        <v>128</v>
      </c>
      <c r="H39">
        <v>111</v>
      </c>
      <c r="I39">
        <v>77</v>
      </c>
      <c r="J39">
        <v>60</v>
      </c>
      <c r="K39">
        <v>46</v>
      </c>
      <c r="L39">
        <v>53</v>
      </c>
      <c r="M39">
        <v>78</v>
      </c>
      <c r="N39">
        <v>113</v>
      </c>
    </row>
    <row r="40" spans="2:14">
      <c r="B40" t="s">
        <v>41</v>
      </c>
      <c r="C40">
        <v>141</v>
      </c>
      <c r="D40">
        <v>152</v>
      </c>
      <c r="E40">
        <v>175</v>
      </c>
      <c r="F40">
        <v>165</v>
      </c>
      <c r="G40">
        <v>128</v>
      </c>
      <c r="H40">
        <v>111</v>
      </c>
      <c r="I40">
        <v>77</v>
      </c>
      <c r="J40">
        <v>60</v>
      </c>
      <c r="K40">
        <v>46</v>
      </c>
      <c r="L40">
        <v>53</v>
      </c>
      <c r="M40">
        <v>78</v>
      </c>
      <c r="N40">
        <v>113</v>
      </c>
    </row>
    <row r="41" spans="2:14">
      <c r="B41" t="s">
        <v>58</v>
      </c>
      <c r="C41">
        <v>141</v>
      </c>
      <c r="D41">
        <v>152</v>
      </c>
      <c r="E41">
        <v>175</v>
      </c>
      <c r="F41">
        <v>165</v>
      </c>
      <c r="G41">
        <v>128</v>
      </c>
      <c r="H41">
        <v>111</v>
      </c>
      <c r="I41">
        <v>77</v>
      </c>
      <c r="J41">
        <v>60</v>
      </c>
      <c r="K41">
        <v>46</v>
      </c>
      <c r="L41">
        <v>53</v>
      </c>
      <c r="M41">
        <v>78</v>
      </c>
      <c r="N41">
        <v>113</v>
      </c>
    </row>
    <row r="42" spans="2:14">
      <c r="B42" t="s">
        <v>63</v>
      </c>
      <c r="C42" s="3">
        <f>AVERAGE(C53:C56)</f>
        <v>144.75</v>
      </c>
      <c r="D42" s="3">
        <f t="shared" ref="D42:N42" si="17">AVERAGE(D53:D56)</f>
        <v>156.5</v>
      </c>
      <c r="E42" s="3">
        <f t="shared" si="17"/>
        <v>180.25</v>
      </c>
      <c r="F42" s="3">
        <f t="shared" si="17"/>
        <v>170.25</v>
      </c>
      <c r="G42" s="3">
        <f t="shared" si="17"/>
        <v>131.75</v>
      </c>
      <c r="H42" s="3">
        <f t="shared" si="17"/>
        <v>114.75</v>
      </c>
      <c r="I42" s="3">
        <f t="shared" si="17"/>
        <v>79.25</v>
      </c>
      <c r="J42" s="3">
        <f t="shared" si="17"/>
        <v>62.25</v>
      </c>
      <c r="K42" s="3">
        <f t="shared" si="17"/>
        <v>46.75</v>
      </c>
      <c r="L42" s="3">
        <f t="shared" si="17"/>
        <v>54.5</v>
      </c>
      <c r="M42" s="3">
        <f t="shared" si="17"/>
        <v>80.25</v>
      </c>
      <c r="N42" s="3">
        <f t="shared" si="17"/>
        <v>116</v>
      </c>
    </row>
    <row r="43" spans="2:14">
      <c r="B43" t="s">
        <v>64</v>
      </c>
      <c r="C43">
        <v>146</v>
      </c>
      <c r="D43">
        <v>158</v>
      </c>
      <c r="E43">
        <v>182</v>
      </c>
      <c r="F43">
        <v>172</v>
      </c>
      <c r="G43">
        <v>133</v>
      </c>
      <c r="H43">
        <v>116</v>
      </c>
      <c r="I43">
        <v>80</v>
      </c>
      <c r="J43">
        <v>63</v>
      </c>
      <c r="K43">
        <v>47</v>
      </c>
      <c r="L43">
        <v>55</v>
      </c>
      <c r="M43">
        <v>81</v>
      </c>
      <c r="N43">
        <v>117</v>
      </c>
    </row>
    <row r="44" spans="2:14">
      <c r="B44" t="s">
        <v>70</v>
      </c>
      <c r="C44" s="3">
        <v>141</v>
      </c>
      <c r="D44" s="3">
        <v>152</v>
      </c>
      <c r="E44" s="3">
        <v>175</v>
      </c>
      <c r="F44" s="3">
        <v>165</v>
      </c>
      <c r="G44" s="3">
        <v>128</v>
      </c>
      <c r="H44" s="3">
        <v>111</v>
      </c>
      <c r="I44" s="3">
        <v>77</v>
      </c>
      <c r="J44" s="3">
        <v>60</v>
      </c>
      <c r="K44" s="3">
        <v>46</v>
      </c>
      <c r="L44" s="3">
        <v>53</v>
      </c>
      <c r="M44" s="3">
        <v>78</v>
      </c>
      <c r="N44" s="3">
        <v>113</v>
      </c>
    </row>
    <row r="45" spans="2:14">
      <c r="B45" t="s">
        <v>82</v>
      </c>
      <c r="C45" s="3">
        <f>AVERAGE(C63:C72)</f>
        <v>158.6</v>
      </c>
      <c r="D45" s="3">
        <f t="shared" ref="D45:N45" si="18">AVERAGE(D63:D72)</f>
        <v>171.4</v>
      </c>
      <c r="E45" s="3">
        <f t="shared" si="18"/>
        <v>197.4</v>
      </c>
      <c r="F45" s="3">
        <f t="shared" si="18"/>
        <v>186.2</v>
      </c>
      <c r="G45" s="3">
        <f t="shared" si="18"/>
        <v>144.4</v>
      </c>
      <c r="H45" s="3">
        <f t="shared" si="18"/>
        <v>125.6</v>
      </c>
      <c r="I45" s="3">
        <f t="shared" si="18"/>
        <v>87.2</v>
      </c>
      <c r="J45" s="3">
        <f t="shared" si="18"/>
        <v>68</v>
      </c>
      <c r="K45" s="3">
        <f t="shared" si="18"/>
        <v>51.2</v>
      </c>
      <c r="L45" s="3">
        <f t="shared" si="18"/>
        <v>59.6</v>
      </c>
      <c r="M45" s="3">
        <f t="shared" si="18"/>
        <v>88.2</v>
      </c>
      <c r="N45" s="3">
        <f t="shared" si="18"/>
        <v>127.4</v>
      </c>
    </row>
    <row r="46" spans="2:14">
      <c r="B46" t="s">
        <v>92</v>
      </c>
      <c r="C46" s="3">
        <f>AVERAGE(C74:C83)</f>
        <v>152</v>
      </c>
      <c r="D46" s="3">
        <f t="shared" ref="D46:N46" si="19">AVERAGE(D74:D83)</f>
        <v>164.3</v>
      </c>
      <c r="E46" s="3">
        <f t="shared" si="19"/>
        <v>188.9</v>
      </c>
      <c r="F46" s="3">
        <f t="shared" si="19"/>
        <v>178.3</v>
      </c>
      <c r="G46" s="3">
        <f t="shared" si="19"/>
        <v>138.4</v>
      </c>
      <c r="H46" s="3">
        <f t="shared" si="19"/>
        <v>120.2</v>
      </c>
      <c r="I46" s="3">
        <f t="shared" si="19"/>
        <v>83.3</v>
      </c>
      <c r="J46" s="3">
        <f t="shared" si="19"/>
        <v>65.099999999999994</v>
      </c>
      <c r="K46" s="3">
        <f t="shared" si="19"/>
        <v>49.1</v>
      </c>
      <c r="L46" s="3">
        <f t="shared" si="19"/>
        <v>57.1</v>
      </c>
      <c r="M46" s="3">
        <f t="shared" si="19"/>
        <v>84.3</v>
      </c>
      <c r="N46" s="3">
        <f t="shared" si="19"/>
        <v>121.8</v>
      </c>
    </row>
    <row r="47" spans="2:14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>
      <c r="C48">
        <v>141</v>
      </c>
      <c r="D48">
        <v>152</v>
      </c>
      <c r="E48">
        <v>175</v>
      </c>
      <c r="F48">
        <v>165</v>
      </c>
      <c r="G48">
        <v>128</v>
      </c>
      <c r="H48">
        <v>111</v>
      </c>
      <c r="I48">
        <v>77</v>
      </c>
      <c r="J48">
        <v>60</v>
      </c>
      <c r="K48">
        <v>46</v>
      </c>
      <c r="L48">
        <v>53</v>
      </c>
      <c r="M48">
        <v>78</v>
      </c>
      <c r="N48">
        <v>113</v>
      </c>
    </row>
    <row r="49" spans="1:14">
      <c r="C49">
        <v>146</v>
      </c>
      <c r="D49">
        <v>158</v>
      </c>
      <c r="E49">
        <v>182</v>
      </c>
      <c r="F49">
        <v>172</v>
      </c>
      <c r="G49">
        <v>133</v>
      </c>
      <c r="H49">
        <v>116</v>
      </c>
      <c r="I49">
        <v>80</v>
      </c>
      <c r="J49">
        <v>63</v>
      </c>
      <c r="K49">
        <v>47</v>
      </c>
      <c r="L49">
        <v>55</v>
      </c>
      <c r="M49">
        <v>81</v>
      </c>
      <c r="N49">
        <v>117</v>
      </c>
    </row>
    <row r="50" spans="1:14">
      <c r="C50">
        <v>146</v>
      </c>
      <c r="D50">
        <v>158</v>
      </c>
      <c r="E50">
        <v>182</v>
      </c>
      <c r="F50">
        <v>172</v>
      </c>
      <c r="G50">
        <v>133</v>
      </c>
      <c r="H50">
        <v>116</v>
      </c>
      <c r="I50">
        <v>80</v>
      </c>
      <c r="J50">
        <v>63</v>
      </c>
      <c r="K50">
        <v>47</v>
      </c>
      <c r="L50">
        <v>55</v>
      </c>
      <c r="M50">
        <v>81</v>
      </c>
      <c r="N50">
        <v>117</v>
      </c>
    </row>
    <row r="53" spans="1:14">
      <c r="A53" s="10" t="s">
        <v>63</v>
      </c>
      <c r="B53" t="s">
        <v>59</v>
      </c>
      <c r="C53">
        <v>141</v>
      </c>
      <c r="D53">
        <v>152</v>
      </c>
      <c r="E53">
        <v>175</v>
      </c>
      <c r="F53">
        <v>165</v>
      </c>
      <c r="G53">
        <v>128</v>
      </c>
      <c r="H53">
        <v>111</v>
      </c>
      <c r="I53">
        <v>77</v>
      </c>
      <c r="J53">
        <v>60</v>
      </c>
      <c r="K53">
        <v>46</v>
      </c>
      <c r="L53">
        <v>53</v>
      </c>
      <c r="M53">
        <v>78</v>
      </c>
      <c r="N53">
        <v>113</v>
      </c>
    </row>
    <row r="54" spans="1:14">
      <c r="A54" s="10"/>
      <c r="B54" t="s">
        <v>60</v>
      </c>
      <c r="C54">
        <v>146</v>
      </c>
      <c r="D54">
        <v>158</v>
      </c>
      <c r="E54">
        <v>182</v>
      </c>
      <c r="F54">
        <v>172</v>
      </c>
      <c r="G54">
        <v>133</v>
      </c>
      <c r="H54">
        <v>116</v>
      </c>
      <c r="I54">
        <v>80</v>
      </c>
      <c r="J54">
        <v>63</v>
      </c>
      <c r="K54">
        <v>47</v>
      </c>
      <c r="L54">
        <v>55</v>
      </c>
      <c r="M54">
        <v>81</v>
      </c>
      <c r="N54">
        <v>117</v>
      </c>
    </row>
    <row r="55" spans="1:14">
      <c r="A55" s="10"/>
      <c r="B55" t="s">
        <v>61</v>
      </c>
      <c r="C55">
        <v>146</v>
      </c>
      <c r="D55">
        <v>158</v>
      </c>
      <c r="E55">
        <v>182</v>
      </c>
      <c r="F55">
        <v>172</v>
      </c>
      <c r="G55">
        <v>133</v>
      </c>
      <c r="H55">
        <v>116</v>
      </c>
      <c r="I55">
        <v>80</v>
      </c>
      <c r="J55">
        <v>63</v>
      </c>
      <c r="K55">
        <v>47</v>
      </c>
      <c r="L55">
        <v>55</v>
      </c>
      <c r="M55">
        <v>81</v>
      </c>
      <c r="N55">
        <v>117</v>
      </c>
    </row>
    <row r="56" spans="1:14">
      <c r="A56" s="10"/>
      <c r="B56" t="s">
        <v>62</v>
      </c>
      <c r="C56">
        <v>146</v>
      </c>
      <c r="D56">
        <v>158</v>
      </c>
      <c r="E56">
        <v>182</v>
      </c>
      <c r="F56">
        <v>172</v>
      </c>
      <c r="G56">
        <v>133</v>
      </c>
      <c r="H56">
        <v>116</v>
      </c>
      <c r="I56">
        <v>80</v>
      </c>
      <c r="J56">
        <v>63</v>
      </c>
      <c r="K56">
        <v>47</v>
      </c>
      <c r="L56">
        <v>55</v>
      </c>
      <c r="M56">
        <v>81</v>
      </c>
      <c r="N56">
        <v>117</v>
      </c>
    </row>
    <row r="58" spans="1:14">
      <c r="A58" s="10" t="s">
        <v>69</v>
      </c>
      <c r="B58" t="s">
        <v>68</v>
      </c>
      <c r="C58">
        <v>146</v>
      </c>
      <c r="D58">
        <v>158</v>
      </c>
      <c r="E58">
        <v>182</v>
      </c>
      <c r="F58">
        <v>172</v>
      </c>
      <c r="G58">
        <v>133</v>
      </c>
      <c r="H58">
        <v>116</v>
      </c>
      <c r="I58">
        <v>80</v>
      </c>
      <c r="J58">
        <v>63</v>
      </c>
      <c r="K58">
        <v>47</v>
      </c>
      <c r="L58">
        <v>55</v>
      </c>
      <c r="M58">
        <v>81</v>
      </c>
      <c r="N58">
        <v>117</v>
      </c>
    </row>
    <row r="59" spans="1:14">
      <c r="A59" s="10"/>
      <c r="B59" t="s">
        <v>65</v>
      </c>
      <c r="C59">
        <v>146</v>
      </c>
      <c r="D59">
        <v>158</v>
      </c>
      <c r="E59">
        <v>182</v>
      </c>
      <c r="F59">
        <v>172</v>
      </c>
      <c r="G59">
        <v>133</v>
      </c>
      <c r="H59">
        <v>116</v>
      </c>
      <c r="I59">
        <v>80</v>
      </c>
      <c r="J59">
        <v>63</v>
      </c>
      <c r="K59">
        <v>47</v>
      </c>
      <c r="L59">
        <v>55</v>
      </c>
      <c r="M59">
        <v>81</v>
      </c>
      <c r="N59">
        <v>117</v>
      </c>
    </row>
    <row r="60" spans="1:14">
      <c r="A60" s="10"/>
      <c r="B60" t="s">
        <v>66</v>
      </c>
      <c r="C60">
        <v>146</v>
      </c>
      <c r="D60">
        <v>158</v>
      </c>
      <c r="E60">
        <v>182</v>
      </c>
      <c r="F60">
        <v>172</v>
      </c>
      <c r="G60">
        <v>133</v>
      </c>
      <c r="H60">
        <v>116</v>
      </c>
      <c r="I60">
        <v>80</v>
      </c>
      <c r="J60">
        <v>63</v>
      </c>
      <c r="K60">
        <v>47</v>
      </c>
      <c r="L60">
        <v>55</v>
      </c>
      <c r="M60">
        <v>81</v>
      </c>
      <c r="N60">
        <v>117</v>
      </c>
    </row>
    <row r="61" spans="1:14">
      <c r="A61" s="10"/>
      <c r="B61" t="s">
        <v>67</v>
      </c>
      <c r="C61">
        <v>146</v>
      </c>
      <c r="D61">
        <v>158</v>
      </c>
      <c r="E61">
        <v>182</v>
      </c>
      <c r="F61">
        <v>172</v>
      </c>
      <c r="G61">
        <v>133</v>
      </c>
      <c r="H61">
        <v>116</v>
      </c>
      <c r="I61">
        <v>80</v>
      </c>
      <c r="J61">
        <v>63</v>
      </c>
      <c r="K61">
        <v>47</v>
      </c>
      <c r="L61">
        <v>55</v>
      </c>
      <c r="M61">
        <v>81</v>
      </c>
      <c r="N61">
        <v>117</v>
      </c>
    </row>
    <row r="63" spans="1:14">
      <c r="A63" s="10" t="s">
        <v>81</v>
      </c>
      <c r="B63" t="s">
        <v>71</v>
      </c>
      <c r="C63">
        <v>157</v>
      </c>
      <c r="D63">
        <v>170</v>
      </c>
      <c r="E63">
        <v>195</v>
      </c>
      <c r="F63">
        <v>184</v>
      </c>
      <c r="G63">
        <v>143</v>
      </c>
      <c r="H63">
        <v>124</v>
      </c>
      <c r="I63">
        <v>86</v>
      </c>
      <c r="J63">
        <v>67</v>
      </c>
      <c r="K63">
        <v>51</v>
      </c>
      <c r="L63">
        <v>59</v>
      </c>
      <c r="M63">
        <v>87</v>
      </c>
      <c r="N63">
        <v>126</v>
      </c>
    </row>
    <row r="64" spans="1:14">
      <c r="A64" s="10"/>
      <c r="B64" t="s">
        <v>72</v>
      </c>
      <c r="C64">
        <v>157</v>
      </c>
      <c r="D64">
        <v>170</v>
      </c>
      <c r="E64">
        <v>195</v>
      </c>
      <c r="F64">
        <v>184</v>
      </c>
      <c r="G64">
        <v>143</v>
      </c>
      <c r="H64">
        <v>124</v>
      </c>
      <c r="I64">
        <v>86</v>
      </c>
      <c r="J64">
        <v>67</v>
      </c>
      <c r="K64">
        <v>51</v>
      </c>
      <c r="L64">
        <v>59</v>
      </c>
      <c r="M64">
        <v>87</v>
      </c>
      <c r="N64">
        <v>126</v>
      </c>
    </row>
    <row r="65" spans="1:14">
      <c r="A65" s="10"/>
      <c r="B65" t="s">
        <v>73</v>
      </c>
      <c r="C65">
        <v>157</v>
      </c>
      <c r="D65">
        <v>170</v>
      </c>
      <c r="E65">
        <v>195</v>
      </c>
      <c r="F65">
        <v>184</v>
      </c>
      <c r="G65">
        <v>143</v>
      </c>
      <c r="H65">
        <v>124</v>
      </c>
      <c r="I65">
        <v>86</v>
      </c>
      <c r="J65">
        <v>67</v>
      </c>
      <c r="K65">
        <v>51</v>
      </c>
      <c r="L65">
        <v>59</v>
      </c>
      <c r="M65">
        <v>87</v>
      </c>
      <c r="N65">
        <v>126</v>
      </c>
    </row>
    <row r="66" spans="1:14">
      <c r="A66" s="10"/>
      <c r="B66" t="s">
        <v>74</v>
      </c>
      <c r="C66">
        <v>157</v>
      </c>
      <c r="D66">
        <v>170</v>
      </c>
      <c r="E66">
        <v>195</v>
      </c>
      <c r="F66">
        <v>184</v>
      </c>
      <c r="G66">
        <v>143</v>
      </c>
      <c r="H66">
        <v>124</v>
      </c>
      <c r="I66">
        <v>86</v>
      </c>
      <c r="J66">
        <v>67</v>
      </c>
      <c r="K66">
        <v>51</v>
      </c>
      <c r="L66">
        <v>59</v>
      </c>
      <c r="M66">
        <v>87</v>
      </c>
      <c r="N66">
        <v>126</v>
      </c>
    </row>
    <row r="67" spans="1:14">
      <c r="A67" s="10"/>
      <c r="B67" t="s">
        <v>75</v>
      </c>
      <c r="C67">
        <v>165</v>
      </c>
      <c r="D67">
        <v>178</v>
      </c>
      <c r="E67">
        <v>206</v>
      </c>
      <c r="F67">
        <v>194</v>
      </c>
      <c r="G67">
        <v>150</v>
      </c>
      <c r="H67">
        <v>131</v>
      </c>
      <c r="I67">
        <v>91</v>
      </c>
      <c r="J67">
        <v>71</v>
      </c>
      <c r="K67">
        <v>53</v>
      </c>
      <c r="L67">
        <v>62</v>
      </c>
      <c r="M67">
        <v>92</v>
      </c>
      <c r="N67">
        <v>133</v>
      </c>
    </row>
    <row r="68" spans="1:14">
      <c r="A68" s="10"/>
      <c r="B68" t="s">
        <v>76</v>
      </c>
      <c r="C68">
        <v>165</v>
      </c>
      <c r="D68">
        <v>178</v>
      </c>
      <c r="E68">
        <v>206</v>
      </c>
      <c r="F68">
        <v>194</v>
      </c>
      <c r="G68">
        <v>150</v>
      </c>
      <c r="H68">
        <v>131</v>
      </c>
      <c r="I68">
        <v>91</v>
      </c>
      <c r="J68">
        <v>71</v>
      </c>
      <c r="K68">
        <v>53</v>
      </c>
      <c r="L68">
        <v>62</v>
      </c>
      <c r="M68">
        <v>92</v>
      </c>
      <c r="N68">
        <v>133</v>
      </c>
    </row>
    <row r="69" spans="1:14">
      <c r="A69" s="10"/>
      <c r="B69" t="s">
        <v>77</v>
      </c>
      <c r="C69">
        <v>165</v>
      </c>
      <c r="D69">
        <v>178</v>
      </c>
      <c r="E69">
        <v>206</v>
      </c>
      <c r="F69">
        <v>194</v>
      </c>
      <c r="G69">
        <v>150</v>
      </c>
      <c r="H69">
        <v>131</v>
      </c>
      <c r="I69">
        <v>91</v>
      </c>
      <c r="J69">
        <v>71</v>
      </c>
      <c r="K69">
        <v>53</v>
      </c>
      <c r="L69">
        <v>62</v>
      </c>
      <c r="M69">
        <v>92</v>
      </c>
      <c r="N69">
        <v>133</v>
      </c>
    </row>
    <row r="70" spans="1:14">
      <c r="A70" s="10"/>
      <c r="B70" t="s">
        <v>78</v>
      </c>
      <c r="C70">
        <v>165</v>
      </c>
      <c r="D70">
        <v>178</v>
      </c>
      <c r="E70">
        <v>206</v>
      </c>
      <c r="F70">
        <v>194</v>
      </c>
      <c r="G70">
        <v>150</v>
      </c>
      <c r="H70">
        <v>131</v>
      </c>
      <c r="I70">
        <v>91</v>
      </c>
      <c r="J70">
        <v>71</v>
      </c>
      <c r="K70">
        <v>53</v>
      </c>
      <c r="L70">
        <v>62</v>
      </c>
      <c r="M70">
        <v>92</v>
      </c>
      <c r="N70">
        <v>133</v>
      </c>
    </row>
    <row r="71" spans="1:14">
      <c r="A71" s="10"/>
      <c r="B71" t="s">
        <v>79</v>
      </c>
      <c r="C71">
        <v>149</v>
      </c>
      <c r="D71">
        <v>161</v>
      </c>
      <c r="E71">
        <v>185</v>
      </c>
      <c r="F71">
        <v>175</v>
      </c>
      <c r="G71">
        <v>136</v>
      </c>
      <c r="H71">
        <v>118</v>
      </c>
      <c r="I71">
        <v>82</v>
      </c>
      <c r="J71">
        <v>64</v>
      </c>
      <c r="K71">
        <v>48</v>
      </c>
      <c r="L71">
        <v>56</v>
      </c>
      <c r="M71">
        <v>83</v>
      </c>
      <c r="N71">
        <v>119</v>
      </c>
    </row>
    <row r="72" spans="1:14">
      <c r="A72" s="10"/>
      <c r="B72" t="s">
        <v>80</v>
      </c>
      <c r="C72">
        <v>149</v>
      </c>
      <c r="D72">
        <v>161</v>
      </c>
      <c r="E72">
        <v>185</v>
      </c>
      <c r="F72">
        <v>175</v>
      </c>
      <c r="G72">
        <v>136</v>
      </c>
      <c r="H72">
        <v>118</v>
      </c>
      <c r="I72">
        <v>82</v>
      </c>
      <c r="J72">
        <v>64</v>
      </c>
      <c r="K72">
        <v>48</v>
      </c>
      <c r="L72">
        <v>56</v>
      </c>
      <c r="M72">
        <v>83</v>
      </c>
      <c r="N72">
        <v>119</v>
      </c>
    </row>
    <row r="74" spans="1:14">
      <c r="A74" s="10" t="s">
        <v>92</v>
      </c>
      <c r="B74" t="s">
        <v>83</v>
      </c>
      <c r="C74">
        <v>149</v>
      </c>
      <c r="D74">
        <v>161</v>
      </c>
      <c r="E74">
        <v>185</v>
      </c>
      <c r="F74">
        <v>175</v>
      </c>
      <c r="G74">
        <v>136</v>
      </c>
      <c r="H74">
        <v>118</v>
      </c>
      <c r="I74">
        <v>82</v>
      </c>
      <c r="J74">
        <v>64</v>
      </c>
      <c r="K74">
        <v>48</v>
      </c>
      <c r="L74">
        <v>56</v>
      </c>
      <c r="M74">
        <v>83</v>
      </c>
      <c r="N74">
        <v>119</v>
      </c>
    </row>
    <row r="75" spans="1:14">
      <c r="A75" s="10"/>
      <c r="B75" t="s">
        <v>84</v>
      </c>
      <c r="C75">
        <v>149</v>
      </c>
      <c r="D75">
        <v>161</v>
      </c>
      <c r="E75">
        <v>185</v>
      </c>
      <c r="F75">
        <v>175</v>
      </c>
      <c r="G75">
        <v>136</v>
      </c>
      <c r="H75">
        <v>118</v>
      </c>
      <c r="I75">
        <v>82</v>
      </c>
      <c r="J75">
        <v>64</v>
      </c>
      <c r="K75">
        <v>48</v>
      </c>
      <c r="L75">
        <v>56</v>
      </c>
      <c r="M75">
        <v>83</v>
      </c>
      <c r="N75">
        <v>119</v>
      </c>
    </row>
    <row r="76" spans="1:14">
      <c r="A76" s="10"/>
      <c r="B76" t="s">
        <v>85</v>
      </c>
      <c r="C76">
        <v>152</v>
      </c>
      <c r="D76">
        <v>164</v>
      </c>
      <c r="E76">
        <v>189</v>
      </c>
      <c r="F76">
        <v>178</v>
      </c>
      <c r="G76">
        <v>138</v>
      </c>
      <c r="H76">
        <v>120</v>
      </c>
      <c r="I76">
        <v>83</v>
      </c>
      <c r="J76">
        <v>65</v>
      </c>
      <c r="K76">
        <v>49</v>
      </c>
      <c r="L76">
        <v>57</v>
      </c>
      <c r="M76">
        <v>84</v>
      </c>
      <c r="N76">
        <v>122</v>
      </c>
    </row>
    <row r="77" spans="1:14">
      <c r="A77" s="10"/>
      <c r="B77" t="s">
        <v>86</v>
      </c>
      <c r="C77">
        <v>157</v>
      </c>
      <c r="D77">
        <v>170</v>
      </c>
      <c r="E77">
        <v>195</v>
      </c>
      <c r="F77">
        <v>184</v>
      </c>
      <c r="G77">
        <v>143</v>
      </c>
      <c r="H77">
        <v>124</v>
      </c>
      <c r="I77">
        <v>86</v>
      </c>
      <c r="J77">
        <v>67</v>
      </c>
      <c r="K77">
        <v>51</v>
      </c>
      <c r="L77">
        <v>59</v>
      </c>
      <c r="M77">
        <v>87</v>
      </c>
      <c r="N77">
        <v>126</v>
      </c>
    </row>
    <row r="78" spans="1:14">
      <c r="A78" s="10"/>
      <c r="B78" t="s">
        <v>87</v>
      </c>
      <c r="C78">
        <v>157</v>
      </c>
      <c r="D78">
        <v>170</v>
      </c>
      <c r="E78">
        <v>195</v>
      </c>
      <c r="F78">
        <v>184</v>
      </c>
      <c r="G78">
        <v>143</v>
      </c>
      <c r="H78">
        <v>124</v>
      </c>
      <c r="I78">
        <v>86</v>
      </c>
      <c r="J78">
        <v>67</v>
      </c>
      <c r="K78">
        <v>51</v>
      </c>
      <c r="L78">
        <v>59</v>
      </c>
      <c r="M78">
        <v>87</v>
      </c>
      <c r="N78">
        <v>126</v>
      </c>
    </row>
    <row r="79" spans="1:14">
      <c r="A79" s="10"/>
      <c r="B79" t="s">
        <v>88</v>
      </c>
      <c r="C79">
        <v>157</v>
      </c>
      <c r="D79">
        <v>170</v>
      </c>
      <c r="E79">
        <v>195</v>
      </c>
      <c r="F79">
        <v>184</v>
      </c>
      <c r="G79">
        <v>143</v>
      </c>
      <c r="H79">
        <v>124</v>
      </c>
      <c r="I79">
        <v>86</v>
      </c>
      <c r="J79">
        <v>67</v>
      </c>
      <c r="K79">
        <v>51</v>
      </c>
      <c r="L79">
        <v>59</v>
      </c>
      <c r="M79">
        <v>87</v>
      </c>
      <c r="N79">
        <v>126</v>
      </c>
    </row>
    <row r="80" spans="1:14">
      <c r="A80" s="10"/>
      <c r="B80" t="s">
        <v>89</v>
      </c>
      <c r="C80">
        <v>152</v>
      </c>
      <c r="D80">
        <v>164</v>
      </c>
      <c r="E80">
        <v>189</v>
      </c>
      <c r="F80">
        <v>178</v>
      </c>
      <c r="G80">
        <v>138</v>
      </c>
      <c r="H80">
        <v>120</v>
      </c>
      <c r="I80">
        <v>83</v>
      </c>
      <c r="J80">
        <v>65</v>
      </c>
      <c r="K80">
        <v>49</v>
      </c>
      <c r="L80">
        <v>57</v>
      </c>
      <c r="M80">
        <v>84</v>
      </c>
      <c r="N80">
        <v>122</v>
      </c>
    </row>
    <row r="81" spans="1:14">
      <c r="A81" s="10"/>
      <c r="B81" t="s">
        <v>90</v>
      </c>
      <c r="C81">
        <v>152</v>
      </c>
      <c r="D81">
        <v>164</v>
      </c>
      <c r="E81">
        <v>189</v>
      </c>
      <c r="F81">
        <v>178</v>
      </c>
      <c r="G81">
        <v>138</v>
      </c>
      <c r="H81">
        <v>120</v>
      </c>
      <c r="I81">
        <v>83</v>
      </c>
      <c r="J81">
        <v>65</v>
      </c>
      <c r="K81">
        <v>49</v>
      </c>
      <c r="L81">
        <v>57</v>
      </c>
      <c r="M81">
        <v>84</v>
      </c>
      <c r="N81">
        <v>122</v>
      </c>
    </row>
    <row r="82" spans="1:14">
      <c r="A82" s="10"/>
      <c r="B82" t="s">
        <v>91</v>
      </c>
      <c r="C82">
        <v>149</v>
      </c>
      <c r="D82">
        <v>161</v>
      </c>
      <c r="E82">
        <v>185</v>
      </c>
      <c r="F82">
        <v>175</v>
      </c>
      <c r="G82">
        <v>136</v>
      </c>
      <c r="H82">
        <v>118</v>
      </c>
      <c r="I82">
        <v>82</v>
      </c>
      <c r="J82">
        <v>64</v>
      </c>
      <c r="K82">
        <v>48</v>
      </c>
      <c r="L82">
        <v>56</v>
      </c>
      <c r="M82">
        <v>83</v>
      </c>
      <c r="N82">
        <v>119</v>
      </c>
    </row>
    <row r="83" spans="1:14">
      <c r="A83" s="10"/>
      <c r="B83" t="s">
        <v>23</v>
      </c>
      <c r="C83">
        <v>146</v>
      </c>
      <c r="D83">
        <v>158</v>
      </c>
      <c r="E83">
        <v>182</v>
      </c>
      <c r="F83">
        <v>172</v>
      </c>
      <c r="G83">
        <v>133</v>
      </c>
      <c r="H83">
        <v>116</v>
      </c>
      <c r="I83">
        <v>80</v>
      </c>
      <c r="J83">
        <v>63</v>
      </c>
      <c r="K83">
        <v>47</v>
      </c>
      <c r="L83">
        <v>55</v>
      </c>
      <c r="M83">
        <v>81</v>
      </c>
      <c r="N83">
        <v>117</v>
      </c>
    </row>
  </sheetData>
  <mergeCells count="4">
    <mergeCell ref="A53:A56"/>
    <mergeCell ref="A58:A61"/>
    <mergeCell ref="A63:A72"/>
    <mergeCell ref="A74:A8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L22" sqref="L22"/>
    </sheetView>
  </sheetViews>
  <sheetFormatPr defaultRowHeight="15"/>
  <cols>
    <col min="2" max="2" width="2" bestFit="1" customWidth="1"/>
    <col min="3" max="3" width="11.5703125" bestFit="1" customWidth="1"/>
    <col min="4" max="4" width="2" bestFit="1" customWidth="1"/>
    <col min="6" max="6" width="2" bestFit="1" customWidth="1"/>
    <col min="7" max="7" width="10.85546875" bestFit="1" customWidth="1"/>
    <col min="8" max="8" width="2" bestFit="1" customWidth="1"/>
    <col min="11" max="11" width="11.5703125" bestFit="1" customWidth="1"/>
  </cols>
  <sheetData>
    <row r="1" spans="1:12">
      <c r="L1" t="s">
        <v>7</v>
      </c>
    </row>
    <row r="2" spans="1:12">
      <c r="A2" t="s">
        <v>42</v>
      </c>
      <c r="B2" t="s">
        <v>34</v>
      </c>
      <c r="C2" t="s">
        <v>40</v>
      </c>
      <c r="D2" t="s">
        <v>36</v>
      </c>
      <c r="E2" t="s">
        <v>39</v>
      </c>
      <c r="F2" t="s">
        <v>36</v>
      </c>
      <c r="G2" t="s">
        <v>43</v>
      </c>
      <c r="K2" t="s">
        <v>40</v>
      </c>
      <c r="L2">
        <v>403</v>
      </c>
    </row>
    <row r="3" spans="1:12">
      <c r="B3" t="s">
        <v>34</v>
      </c>
      <c r="C3" s="3">
        <f>L2</f>
        <v>403</v>
      </c>
      <c r="D3" t="s">
        <v>36</v>
      </c>
      <c r="E3">
        <f>L6</f>
        <v>1157</v>
      </c>
      <c r="F3" t="s">
        <v>36</v>
      </c>
      <c r="G3">
        <f>0.299*(L8)</f>
        <v>307.37200000000001</v>
      </c>
      <c r="K3" t="s">
        <v>35</v>
      </c>
      <c r="L3">
        <v>7950</v>
      </c>
    </row>
    <row r="4" spans="1:12">
      <c r="B4" t="s">
        <v>34</v>
      </c>
      <c r="C4" s="5">
        <f>SUM(C3,E3,G3)</f>
        <v>1867.3720000000001</v>
      </c>
      <c r="K4" t="s">
        <v>37</v>
      </c>
      <c r="L4">
        <v>1660</v>
      </c>
    </row>
    <row r="5" spans="1:12">
      <c r="C5" s="3"/>
      <c r="K5" t="s">
        <v>38</v>
      </c>
      <c r="L5">
        <v>852</v>
      </c>
    </row>
    <row r="6" spans="1:12">
      <c r="A6" t="s">
        <v>44</v>
      </c>
      <c r="C6" s="3">
        <f>L7</f>
        <v>652</v>
      </c>
      <c r="K6" t="s">
        <v>39</v>
      </c>
      <c r="L6">
        <v>1157</v>
      </c>
    </row>
    <row r="7" spans="1:12">
      <c r="K7" t="s">
        <v>44</v>
      </c>
      <c r="L7">
        <v>652</v>
      </c>
    </row>
    <row r="8" spans="1:12">
      <c r="A8" t="s">
        <v>33</v>
      </c>
      <c r="B8" t="s">
        <v>34</v>
      </c>
      <c r="C8" t="s">
        <v>42</v>
      </c>
      <c r="D8" t="s">
        <v>36</v>
      </c>
      <c r="E8" t="s">
        <v>44</v>
      </c>
      <c r="F8" t="s">
        <v>36</v>
      </c>
      <c r="G8" t="s">
        <v>45</v>
      </c>
      <c r="H8" t="s">
        <v>36</v>
      </c>
      <c r="I8" t="s">
        <v>46</v>
      </c>
      <c r="K8" t="s">
        <v>41</v>
      </c>
      <c r="L8">
        <v>1028</v>
      </c>
    </row>
    <row r="9" spans="1:12">
      <c r="B9" t="s">
        <v>34</v>
      </c>
      <c r="C9" s="3">
        <f>C4</f>
        <v>1867.3720000000001</v>
      </c>
      <c r="D9" t="s">
        <v>36</v>
      </c>
      <c r="E9" s="3">
        <f>C6</f>
        <v>652</v>
      </c>
      <c r="F9" t="s">
        <v>36</v>
      </c>
      <c r="G9">
        <f>L4</f>
        <v>1660</v>
      </c>
      <c r="H9" t="s">
        <v>36</v>
      </c>
      <c r="I9">
        <v>7977</v>
      </c>
    </row>
    <row r="10" spans="1:12">
      <c r="B10" t="s">
        <v>34</v>
      </c>
      <c r="C10" s="5">
        <f>SUM(C9,E9,G9,I9)</f>
        <v>12156.371999999999</v>
      </c>
    </row>
    <row r="12" spans="1:12">
      <c r="A12" t="s">
        <v>47</v>
      </c>
      <c r="B12" t="s">
        <v>34</v>
      </c>
      <c r="C12" t="s">
        <v>33</v>
      </c>
      <c r="D12" t="s">
        <v>36</v>
      </c>
      <c r="E12" t="s">
        <v>48</v>
      </c>
    </row>
    <row r="13" spans="1:12">
      <c r="B13" t="s">
        <v>34</v>
      </c>
      <c r="C13" s="3">
        <f>C10</f>
        <v>12156.371999999999</v>
      </c>
      <c r="D13" t="s">
        <v>36</v>
      </c>
      <c r="E13">
        <v>1628</v>
      </c>
    </row>
    <row r="14" spans="1:12">
      <c r="B14" t="s">
        <v>34</v>
      </c>
      <c r="C14" s="5">
        <f>SUM(C13,E13)</f>
        <v>13784.371999999999</v>
      </c>
    </row>
    <row r="16" spans="1:12">
      <c r="A16" t="s">
        <v>49</v>
      </c>
      <c r="B16" t="s">
        <v>34</v>
      </c>
      <c r="C16" t="s">
        <v>50</v>
      </c>
      <c r="D16" t="s">
        <v>36</v>
      </c>
      <c r="E16" t="s">
        <v>51</v>
      </c>
    </row>
    <row r="17" spans="2:5">
      <c r="B17" t="s">
        <v>34</v>
      </c>
      <c r="C17" s="3">
        <f>C14</f>
        <v>13784.371999999999</v>
      </c>
      <c r="D17" t="s">
        <v>36</v>
      </c>
      <c r="E17">
        <v>2753</v>
      </c>
    </row>
    <row r="18" spans="2:5">
      <c r="B18" t="s">
        <v>34</v>
      </c>
      <c r="C18" s="5">
        <f>SUM(C17,E17)</f>
        <v>16537.371999999999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MARs</vt:lpstr>
      <vt:lpstr>EVAPORATION</vt:lpstr>
      <vt:lpstr>Cummulative Areas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2010-09-30T17:09:50Z</dcterms:created>
  <dcterms:modified xsi:type="dcterms:W3CDTF">2010-10-01T21:29:51Z</dcterms:modified>
</cp:coreProperties>
</file>