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15" i="1"/>
  <c r="Q15" s="1"/>
  <c r="I15"/>
  <c r="H15"/>
  <c r="G15"/>
  <c r="F15"/>
  <c r="E15"/>
  <c r="D15"/>
  <c r="K15" s="1"/>
  <c r="C15"/>
  <c r="Q14"/>
  <c r="Q13"/>
  <c r="Q12"/>
  <c r="Q11"/>
  <c r="Q10"/>
  <c r="Q9"/>
  <c r="N15" l="1"/>
</calcChain>
</file>

<file path=xl/sharedStrings.xml><?xml version="1.0" encoding="utf-8"?>
<sst xmlns="http://schemas.openxmlformats.org/spreadsheetml/2006/main" count="137" uniqueCount="92">
  <si>
    <t>D12A</t>
  </si>
  <si>
    <t>20A</t>
  </si>
  <si>
    <t>D1M</t>
  </si>
  <si>
    <t>D12B</t>
  </si>
  <si>
    <t>D12C</t>
  </si>
  <si>
    <t>D12D</t>
  </si>
  <si>
    <t>D12E</t>
  </si>
  <si>
    <t>D12F</t>
  </si>
  <si>
    <t>Tertiary</t>
  </si>
  <si>
    <t xml:space="preserve">SPREADSHEET/DATABASE OF QUATERNARY CATCHMENT INFORMATION </t>
  </si>
  <si>
    <t>BASIC INFORMATION</t>
  </si>
  <si>
    <t>Naturalized Flow (1920-2004)</t>
  </si>
  <si>
    <t>PITMAN MODEL PARAMETERS</t>
  </si>
  <si>
    <t>SAMI MODEL PARAMETERS</t>
  </si>
  <si>
    <t>RU</t>
  </si>
  <si>
    <t>QUATERNARY CATCHMENT</t>
  </si>
  <si>
    <t>COMPARISON OF MAR AGAINST WR90</t>
  </si>
  <si>
    <t>Maximum</t>
  </si>
  <si>
    <t>G' water</t>
  </si>
  <si>
    <t>Months</t>
  </si>
  <si>
    <t>Unsat.</t>
  </si>
  <si>
    <t>Initial</t>
  </si>
  <si>
    <t>Borehole</t>
  </si>
  <si>
    <t>Catchment area</t>
  </si>
  <si>
    <t>Forestry</t>
  </si>
  <si>
    <t>Alien veg.</t>
  </si>
  <si>
    <t>Irrigation</t>
  </si>
  <si>
    <t>Farm dams</t>
  </si>
  <si>
    <t>S-pan evaporation</t>
  </si>
  <si>
    <t>Rainfall</t>
  </si>
  <si>
    <t>MAR (WR90)</t>
  </si>
  <si>
    <t>MAR (WR2005)</t>
  </si>
  <si>
    <t>Change</t>
  </si>
  <si>
    <t>Aquifer</t>
  </si>
  <si>
    <t>Static</t>
  </si>
  <si>
    <t>hydraulic</t>
  </si>
  <si>
    <t>evap.</t>
  </si>
  <si>
    <t>average</t>
  </si>
  <si>
    <t>storage</t>
  </si>
  <si>
    <t>unsat.</t>
  </si>
  <si>
    <t>Percolation</t>
  </si>
  <si>
    <t>Trans-</t>
  </si>
  <si>
    <t>distance</t>
  </si>
  <si>
    <t>Parameter</t>
  </si>
  <si>
    <t>Interflow</t>
  </si>
  <si>
    <t>Gross</t>
  </si>
  <si>
    <t>Net</t>
  </si>
  <si>
    <t>area</t>
  </si>
  <si>
    <t>volume</t>
  </si>
  <si>
    <t>evap</t>
  </si>
  <si>
    <t>MAE WR2005</t>
  </si>
  <si>
    <t>MAE WR90</t>
  </si>
  <si>
    <t>MAP</t>
  </si>
  <si>
    <t>in MAR</t>
  </si>
  <si>
    <t>POW</t>
  </si>
  <si>
    <t>SL</t>
  </si>
  <si>
    <t>ST</t>
  </si>
  <si>
    <t>FT</t>
  </si>
  <si>
    <t>ZMIN</t>
  </si>
  <si>
    <t>ZMAX</t>
  </si>
  <si>
    <t>PI</t>
  </si>
  <si>
    <t>TL</t>
  </si>
  <si>
    <t>R</t>
  </si>
  <si>
    <t>GPOW</t>
  </si>
  <si>
    <t>HGSL</t>
  </si>
  <si>
    <t>HGGW</t>
  </si>
  <si>
    <t>thickness</t>
  </si>
  <si>
    <t>Storativity</t>
  </si>
  <si>
    <t>aquifer</t>
  </si>
  <si>
    <t>water</t>
  </si>
  <si>
    <t>discharge</t>
  </si>
  <si>
    <t>Power</t>
  </si>
  <si>
    <t>gradient</t>
  </si>
  <si>
    <t>recharge</t>
  </si>
  <si>
    <t>capacity</t>
  </si>
  <si>
    <t>power</t>
  </si>
  <si>
    <t>missivity</t>
  </si>
  <si>
    <t>to river</t>
  </si>
  <si>
    <t>K2</t>
  </si>
  <si>
    <t>K3</t>
  </si>
  <si>
    <t>lag</t>
  </si>
  <si>
    <r>
      <t>(km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)</t>
    </r>
  </si>
  <si>
    <t>(mcm)</t>
  </si>
  <si>
    <t>zone</t>
  </si>
  <si>
    <t>(mm)</t>
  </si>
  <si>
    <t>(percent)</t>
  </si>
  <si>
    <t>(mm/m)</t>
  </si>
  <si>
    <t>(months)</t>
  </si>
  <si>
    <t>(m)</t>
  </si>
  <si>
    <t>level</t>
  </si>
  <si>
    <t>rate</t>
  </si>
  <si>
    <t>(%)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</si>
</sst>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0"/>
      <color indexed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2" fontId="0" fillId="0" borderId="3" xfId="0" applyNumberFormat="1" applyFill="1" applyBorder="1" applyAlignment="1">
      <alignment vertical="center"/>
    </xf>
    <xf numFmtId="2" fontId="0" fillId="0" borderId="3" xfId="0" applyNumberFormat="1" applyFill="1" applyBorder="1" applyAlignment="1">
      <alignment horizontal="right" vertical="center"/>
    </xf>
    <xf numFmtId="2" fontId="0" fillId="0" borderId="4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2" fontId="2" fillId="0" borderId="3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65" fontId="0" fillId="0" borderId="3" xfId="0" applyNumberFormat="1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7" xfId="0" applyFont="1" applyFill="1" applyBorder="1" applyAlignment="1">
      <alignment horizontal="center"/>
    </xf>
    <xf numFmtId="0" fontId="0" fillId="0" borderId="8" xfId="0" applyFill="1" applyBorder="1"/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2" fontId="0" fillId="0" borderId="9" xfId="0" applyNumberFormat="1" applyFill="1" applyBorder="1" applyAlignment="1">
      <alignment vertical="center"/>
    </xf>
    <xf numFmtId="2" fontId="0" fillId="0" borderId="9" xfId="0" applyNumberForma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2" fontId="2" fillId="0" borderId="9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65" fontId="0" fillId="0" borderId="9" xfId="0" applyNumberFormat="1" applyFill="1" applyBorder="1" applyAlignment="1">
      <alignment vertical="center"/>
    </xf>
    <xf numFmtId="164" fontId="0" fillId="0" borderId="9" xfId="0" applyNumberFormat="1" applyFill="1" applyBorder="1" applyAlignment="1">
      <alignment vertical="center"/>
    </xf>
    <xf numFmtId="0" fontId="4" fillId="0" borderId="8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2" fontId="0" fillId="0" borderId="15" xfId="0" applyNumberFormat="1" applyFill="1" applyBorder="1" applyAlignment="1">
      <alignment vertical="center"/>
    </xf>
    <xf numFmtId="2" fontId="0" fillId="0" borderId="15" xfId="0" applyNumberFormat="1" applyFill="1" applyBorder="1" applyAlignment="1">
      <alignment horizontal="right" vertical="center"/>
    </xf>
    <xf numFmtId="2" fontId="0" fillId="0" borderId="16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164" fontId="0" fillId="0" borderId="13" xfId="0" applyNumberForma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65" fontId="0" fillId="0" borderId="15" xfId="0" applyNumberFormat="1" applyFill="1" applyBorder="1" applyAlignment="1">
      <alignment vertical="center"/>
    </xf>
    <xf numFmtId="164" fontId="0" fillId="0" borderId="15" xfId="0" applyNumberFormat="1" applyFill="1" applyBorder="1" applyAlignment="1">
      <alignment vertic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right"/>
    </xf>
    <xf numFmtId="0" fontId="5" fillId="2" borderId="19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2" fontId="5" fillId="2" borderId="21" xfId="0" applyNumberFormat="1" applyFont="1" applyFill="1" applyBorder="1" applyAlignment="1">
      <alignment vertical="center"/>
    </xf>
    <xf numFmtId="2" fontId="5" fillId="2" borderId="22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1" fontId="5" fillId="2" borderId="21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164" fontId="5" fillId="2" borderId="19" xfId="0" applyNumberFormat="1" applyFont="1" applyFill="1" applyBorder="1" applyAlignment="1">
      <alignment vertical="center"/>
    </xf>
    <xf numFmtId="2" fontId="6" fillId="2" borderId="21" xfId="0" applyNumberFormat="1" applyFont="1" applyFill="1" applyBorder="1" applyAlignment="1">
      <alignment vertical="center"/>
    </xf>
    <xf numFmtId="164" fontId="7" fillId="2" borderId="22" xfId="0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165" fontId="5" fillId="2" borderId="21" xfId="0" applyNumberFormat="1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2" fontId="0" fillId="0" borderId="25" xfId="0" applyNumberFormat="1" applyFill="1" applyBorder="1" applyAlignment="1">
      <alignment vertical="center"/>
    </xf>
    <xf numFmtId="2" fontId="0" fillId="0" borderId="26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2" fontId="0" fillId="0" borderId="27" xfId="0" applyNumberFormat="1" applyFill="1" applyBorder="1" applyAlignment="1">
      <alignment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vertical="center"/>
    </xf>
    <xf numFmtId="1" fontId="0" fillId="0" borderId="25" xfId="0" applyNumberFormat="1" applyFill="1" applyBorder="1" applyAlignment="1">
      <alignment vertical="center"/>
    </xf>
    <xf numFmtId="1" fontId="0" fillId="0" borderId="26" xfId="0" applyNumberForma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165" fontId="4" fillId="0" borderId="25" xfId="0" applyNumberFormat="1" applyFont="1" applyFill="1" applyBorder="1" applyAlignment="1">
      <alignment horizontal="left" vertical="center"/>
    </xf>
    <xf numFmtId="164" fontId="4" fillId="0" borderId="26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/>
    </xf>
    <xf numFmtId="2" fontId="4" fillId="0" borderId="31" xfId="0" applyNumberFormat="1" applyFont="1" applyBorder="1" applyAlignment="1">
      <alignment horizontal="left" vertical="center"/>
    </xf>
    <xf numFmtId="2" fontId="4" fillId="0" borderId="32" xfId="0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2" fontId="2" fillId="0" borderId="3" xfId="0" applyNumberFormat="1" applyFont="1" applyFill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5" fontId="4" fillId="0" borderId="34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4" fontId="3" fillId="0" borderId="16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165" fontId="0" fillId="0" borderId="15" xfId="0" applyNumberFormat="1" applyBorder="1" applyAlignment="1">
      <alignment vertical="center"/>
    </xf>
    <xf numFmtId="164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5"/>
  <sheetViews>
    <sheetView tabSelected="1" topLeftCell="H1" zoomScale="70" zoomScaleNormal="70" workbookViewId="0">
      <selection activeCell="I30" sqref="I30"/>
    </sheetView>
  </sheetViews>
  <sheetFormatPr defaultRowHeight="15"/>
  <sheetData>
    <row r="1" spans="1:47" s="17" customFormat="1" ht="12.75" customHeight="1" thickBot="1">
      <c r="A1" s="69" t="s">
        <v>9</v>
      </c>
      <c r="B1" s="70"/>
      <c r="C1" s="71"/>
      <c r="D1" s="71"/>
      <c r="E1" s="72"/>
      <c r="F1" s="72"/>
      <c r="G1" s="73"/>
      <c r="H1" s="74"/>
      <c r="I1" s="74"/>
      <c r="J1" s="75"/>
      <c r="M1" s="75"/>
      <c r="O1" s="76"/>
      <c r="P1" s="77"/>
      <c r="Q1" s="78"/>
      <c r="X1" s="74"/>
      <c r="AC1" s="74"/>
      <c r="AE1" s="79"/>
      <c r="AF1" s="76"/>
      <c r="AG1" s="74"/>
      <c r="AK1" s="74"/>
      <c r="AN1" s="74"/>
    </row>
    <row r="2" spans="1:47" s="17" customFormat="1" ht="12.75" customHeight="1" thickBot="1">
      <c r="A2" s="80"/>
      <c r="B2" s="80"/>
      <c r="C2" s="81"/>
      <c r="D2" s="81"/>
      <c r="E2" s="74"/>
      <c r="F2" s="74"/>
      <c r="G2" s="74"/>
      <c r="H2" s="74"/>
      <c r="I2" s="74"/>
      <c r="J2" s="75"/>
      <c r="M2" s="75"/>
      <c r="O2" s="76"/>
      <c r="P2" s="76"/>
      <c r="Q2" s="78"/>
      <c r="X2" s="74"/>
      <c r="AC2" s="74"/>
      <c r="AE2" s="79"/>
      <c r="AF2" s="76"/>
      <c r="AG2" s="74"/>
      <c r="AK2" s="74"/>
      <c r="AN2" s="74"/>
    </row>
    <row r="3" spans="1:47" s="17" customFormat="1" ht="15.75" thickBot="1">
      <c r="A3" s="82"/>
      <c r="C3" s="83" t="s">
        <v>10</v>
      </c>
      <c r="D3" s="84"/>
      <c r="E3" s="85"/>
      <c r="F3" s="85"/>
      <c r="G3" s="74"/>
      <c r="H3" s="74"/>
      <c r="I3" s="74"/>
      <c r="J3" s="75"/>
      <c r="M3" s="75"/>
      <c r="O3" s="86" t="s">
        <v>11</v>
      </c>
      <c r="P3" s="87"/>
      <c r="Q3" s="88"/>
      <c r="R3" s="89" t="s">
        <v>12</v>
      </c>
      <c r="S3" s="90"/>
      <c r="T3" s="90"/>
      <c r="U3" s="91"/>
      <c r="X3" s="74"/>
      <c r="AA3" s="92" t="s">
        <v>13</v>
      </c>
      <c r="AB3" s="93"/>
      <c r="AC3" s="94"/>
      <c r="AD3" s="81"/>
      <c r="AE3" s="85"/>
      <c r="AF3" s="81"/>
      <c r="AG3" s="74"/>
      <c r="AK3" s="74"/>
      <c r="AN3" s="74"/>
    </row>
    <row r="4" spans="1:47" s="116" customFormat="1" ht="12.75">
      <c r="A4" s="95" t="s">
        <v>14</v>
      </c>
      <c r="B4" s="95" t="s">
        <v>15</v>
      </c>
      <c r="C4" s="96"/>
      <c r="D4" s="96"/>
      <c r="E4" s="97"/>
      <c r="F4" s="97"/>
      <c r="G4" s="97"/>
      <c r="H4" s="97"/>
      <c r="I4" s="98"/>
      <c r="J4" s="99"/>
      <c r="K4" s="100"/>
      <c r="L4" s="101"/>
      <c r="M4" s="99"/>
      <c r="N4" s="102"/>
      <c r="O4" s="103" t="s">
        <v>16</v>
      </c>
      <c r="P4" s="104"/>
      <c r="Q4" s="105"/>
      <c r="R4" s="106"/>
      <c r="S4" s="107"/>
      <c r="T4" s="107"/>
      <c r="U4" s="107"/>
      <c r="V4" s="107"/>
      <c r="W4" s="107"/>
      <c r="X4" s="108"/>
      <c r="Y4" s="107"/>
      <c r="Z4" s="109"/>
      <c r="AA4" s="106"/>
      <c r="AB4" s="110"/>
      <c r="AC4" s="111"/>
      <c r="AD4" s="112"/>
      <c r="AE4" s="113"/>
      <c r="AF4" s="114"/>
      <c r="AG4" s="111"/>
      <c r="AH4" s="110"/>
      <c r="AI4" s="107"/>
      <c r="AJ4" s="110" t="s">
        <v>17</v>
      </c>
      <c r="AK4" s="108" t="s">
        <v>18</v>
      </c>
      <c r="AL4" s="110" t="s">
        <v>19</v>
      </c>
      <c r="AM4" s="110" t="s">
        <v>20</v>
      </c>
      <c r="AN4" s="111" t="s">
        <v>21</v>
      </c>
      <c r="AO4" s="107"/>
      <c r="AP4" s="107"/>
      <c r="AQ4" s="110" t="s">
        <v>22</v>
      </c>
      <c r="AR4" s="107"/>
      <c r="AS4" s="107"/>
      <c r="AT4" s="115"/>
    </row>
    <row r="5" spans="1:47" s="82" customFormat="1" ht="12.75">
      <c r="A5" s="117"/>
      <c r="B5" s="117"/>
      <c r="C5" s="118" t="s">
        <v>23</v>
      </c>
      <c r="D5" s="119"/>
      <c r="E5" s="120" t="s">
        <v>24</v>
      </c>
      <c r="F5" s="120" t="s">
        <v>25</v>
      </c>
      <c r="G5" s="120" t="s">
        <v>26</v>
      </c>
      <c r="H5" s="121" t="s">
        <v>27</v>
      </c>
      <c r="I5" s="122"/>
      <c r="J5" s="123" t="s">
        <v>28</v>
      </c>
      <c r="K5" s="124"/>
      <c r="L5" s="125"/>
      <c r="M5" s="123" t="s">
        <v>29</v>
      </c>
      <c r="N5" s="125"/>
      <c r="O5" s="126" t="s">
        <v>30</v>
      </c>
      <c r="P5" s="127" t="s">
        <v>31</v>
      </c>
      <c r="Q5" s="128" t="s">
        <v>32</v>
      </c>
      <c r="R5" s="129"/>
      <c r="S5" s="130"/>
      <c r="T5" s="130"/>
      <c r="U5" s="130"/>
      <c r="V5" s="130"/>
      <c r="W5" s="130"/>
      <c r="X5" s="120"/>
      <c r="Y5" s="130"/>
      <c r="Z5" s="131"/>
      <c r="AA5" s="132"/>
      <c r="AB5" s="130"/>
      <c r="AC5" s="120"/>
      <c r="AD5" s="133" t="s">
        <v>33</v>
      </c>
      <c r="AE5" s="134"/>
      <c r="AF5" s="135" t="s">
        <v>21</v>
      </c>
      <c r="AG5" s="120" t="s">
        <v>34</v>
      </c>
      <c r="AH5" s="130" t="s">
        <v>17</v>
      </c>
      <c r="AI5" s="130"/>
      <c r="AJ5" s="130" t="s">
        <v>35</v>
      </c>
      <c r="AK5" s="120" t="s">
        <v>36</v>
      </c>
      <c r="AL5" s="130" t="s">
        <v>37</v>
      </c>
      <c r="AM5" s="130" t="s">
        <v>38</v>
      </c>
      <c r="AN5" s="120" t="s">
        <v>39</v>
      </c>
      <c r="AO5" s="130" t="s">
        <v>40</v>
      </c>
      <c r="AP5" s="130" t="s">
        <v>41</v>
      </c>
      <c r="AQ5" s="130" t="s">
        <v>42</v>
      </c>
      <c r="AR5" s="130" t="s">
        <v>43</v>
      </c>
      <c r="AS5" s="130" t="s">
        <v>43</v>
      </c>
      <c r="AT5" s="136" t="s">
        <v>44</v>
      </c>
    </row>
    <row r="6" spans="1:47" s="82" customFormat="1" ht="12.75">
      <c r="A6" s="117"/>
      <c r="B6" s="117"/>
      <c r="C6" s="132" t="s">
        <v>45</v>
      </c>
      <c r="D6" s="130" t="s">
        <v>46</v>
      </c>
      <c r="E6" s="120" t="s">
        <v>47</v>
      </c>
      <c r="F6" s="120" t="s">
        <v>47</v>
      </c>
      <c r="G6" s="120" t="s">
        <v>47</v>
      </c>
      <c r="H6" s="120" t="s">
        <v>47</v>
      </c>
      <c r="I6" s="137" t="s">
        <v>48</v>
      </c>
      <c r="J6" s="138" t="s">
        <v>49</v>
      </c>
      <c r="K6" s="139" t="s">
        <v>50</v>
      </c>
      <c r="L6" s="140" t="s">
        <v>51</v>
      </c>
      <c r="M6" s="138" t="s">
        <v>29</v>
      </c>
      <c r="N6" s="140" t="s">
        <v>52</v>
      </c>
      <c r="O6" s="126" t="s">
        <v>46</v>
      </c>
      <c r="P6" s="127" t="s">
        <v>46</v>
      </c>
      <c r="Q6" s="128" t="s">
        <v>53</v>
      </c>
      <c r="R6" s="132" t="s">
        <v>54</v>
      </c>
      <c r="S6" s="130" t="s">
        <v>55</v>
      </c>
      <c r="T6" s="130" t="s">
        <v>56</v>
      </c>
      <c r="U6" s="130" t="s">
        <v>57</v>
      </c>
      <c r="V6" s="130" t="s">
        <v>58</v>
      </c>
      <c r="W6" s="130" t="s">
        <v>59</v>
      </c>
      <c r="X6" s="120" t="s">
        <v>60</v>
      </c>
      <c r="Y6" s="130" t="s">
        <v>61</v>
      </c>
      <c r="Z6" s="131" t="s">
        <v>62</v>
      </c>
      <c r="AA6" s="132" t="s">
        <v>63</v>
      </c>
      <c r="AB6" s="130" t="s">
        <v>64</v>
      </c>
      <c r="AC6" s="120" t="s">
        <v>65</v>
      </c>
      <c r="AD6" s="133" t="s">
        <v>66</v>
      </c>
      <c r="AE6" s="134" t="s">
        <v>67</v>
      </c>
      <c r="AF6" s="135" t="s">
        <v>68</v>
      </c>
      <c r="AG6" s="120" t="s">
        <v>69</v>
      </c>
      <c r="AH6" s="130" t="s">
        <v>70</v>
      </c>
      <c r="AI6" s="130" t="s">
        <v>71</v>
      </c>
      <c r="AJ6" s="130" t="s">
        <v>72</v>
      </c>
      <c r="AK6" s="120" t="s">
        <v>47</v>
      </c>
      <c r="AL6" s="130" t="s">
        <v>73</v>
      </c>
      <c r="AM6" s="130" t="s">
        <v>74</v>
      </c>
      <c r="AN6" s="120" t="s">
        <v>38</v>
      </c>
      <c r="AO6" s="130" t="s">
        <v>75</v>
      </c>
      <c r="AP6" s="130" t="s">
        <v>76</v>
      </c>
      <c r="AQ6" s="130" t="s">
        <v>77</v>
      </c>
      <c r="AR6" s="130" t="s">
        <v>78</v>
      </c>
      <c r="AS6" s="130" t="s">
        <v>79</v>
      </c>
      <c r="AT6" s="136" t="s">
        <v>80</v>
      </c>
    </row>
    <row r="7" spans="1:47" s="75" customFormat="1">
      <c r="A7" s="117"/>
      <c r="B7" s="117"/>
      <c r="C7" s="141" t="s">
        <v>81</v>
      </c>
      <c r="D7" s="142" t="s">
        <v>81</v>
      </c>
      <c r="E7" s="143" t="s">
        <v>81</v>
      </c>
      <c r="F7" s="143" t="s">
        <v>81</v>
      </c>
      <c r="G7" s="143" t="s">
        <v>81</v>
      </c>
      <c r="H7" s="143" t="s">
        <v>81</v>
      </c>
      <c r="I7" s="144" t="s">
        <v>82</v>
      </c>
      <c r="J7" s="145" t="s">
        <v>83</v>
      </c>
      <c r="K7" s="146" t="s">
        <v>84</v>
      </c>
      <c r="L7" s="147" t="s">
        <v>84</v>
      </c>
      <c r="M7" s="138" t="s">
        <v>83</v>
      </c>
      <c r="N7" s="148" t="s">
        <v>84</v>
      </c>
      <c r="O7" s="149" t="s">
        <v>82</v>
      </c>
      <c r="P7" s="150" t="s">
        <v>82</v>
      </c>
      <c r="Q7" s="151" t="s">
        <v>85</v>
      </c>
      <c r="R7" s="152"/>
      <c r="S7" s="142" t="s">
        <v>84</v>
      </c>
      <c r="T7" s="142" t="s">
        <v>84</v>
      </c>
      <c r="U7" s="142" t="s">
        <v>86</v>
      </c>
      <c r="V7" s="142" t="s">
        <v>86</v>
      </c>
      <c r="W7" s="142" t="s">
        <v>86</v>
      </c>
      <c r="X7" s="143" t="s">
        <v>84</v>
      </c>
      <c r="Y7" s="142" t="s">
        <v>87</v>
      </c>
      <c r="Z7" s="153"/>
      <c r="AA7" s="141"/>
      <c r="AB7" s="142"/>
      <c r="AC7" s="143"/>
      <c r="AD7" s="152" t="s">
        <v>88</v>
      </c>
      <c r="AE7" s="154"/>
      <c r="AF7" s="155" t="s">
        <v>38</v>
      </c>
      <c r="AG7" s="143" t="s">
        <v>89</v>
      </c>
      <c r="AH7" s="142" t="s">
        <v>90</v>
      </c>
      <c r="AI7" s="142"/>
      <c r="AJ7" s="142"/>
      <c r="AK7" s="143" t="s">
        <v>91</v>
      </c>
      <c r="AL7" s="142" t="s">
        <v>87</v>
      </c>
      <c r="AM7" s="142" t="s">
        <v>84</v>
      </c>
      <c r="AN7" s="143" t="s">
        <v>84</v>
      </c>
      <c r="AO7" s="142"/>
      <c r="AP7" s="142"/>
      <c r="AQ7" s="142" t="s">
        <v>88</v>
      </c>
      <c r="AR7" s="142"/>
      <c r="AS7" s="142"/>
      <c r="AT7" s="156" t="s">
        <v>87</v>
      </c>
    </row>
    <row r="8" spans="1:47" s="17" customFormat="1" ht="15.75" thickBot="1">
      <c r="A8" s="157"/>
      <c r="B8" s="157"/>
      <c r="C8" s="158"/>
      <c r="D8" s="159"/>
      <c r="E8" s="160"/>
      <c r="F8" s="160"/>
      <c r="G8" s="160"/>
      <c r="H8" s="160"/>
      <c r="I8" s="161"/>
      <c r="J8" s="162"/>
      <c r="K8" s="38"/>
      <c r="L8" s="47"/>
      <c r="M8" s="42"/>
      <c r="N8" s="163"/>
      <c r="O8" s="44"/>
      <c r="P8" s="45"/>
      <c r="Q8" s="164"/>
      <c r="R8" s="165"/>
      <c r="S8" s="159"/>
      <c r="T8" s="159"/>
      <c r="U8" s="159"/>
      <c r="V8" s="159"/>
      <c r="W8" s="159"/>
      <c r="X8" s="160"/>
      <c r="Y8" s="159"/>
      <c r="Z8" s="166"/>
      <c r="AA8" s="158"/>
      <c r="AB8" s="159"/>
      <c r="AC8" s="160"/>
      <c r="AD8" s="165"/>
      <c r="AE8" s="167"/>
      <c r="AF8" s="168" t="s">
        <v>84</v>
      </c>
      <c r="AG8" s="169" t="s">
        <v>84</v>
      </c>
      <c r="AH8" s="170" t="s">
        <v>86</v>
      </c>
      <c r="AI8" s="159"/>
      <c r="AJ8" s="159"/>
      <c r="AK8" s="160"/>
      <c r="AL8" s="159"/>
      <c r="AM8" s="159"/>
      <c r="AN8" s="160"/>
      <c r="AO8" s="159"/>
      <c r="AP8" s="159"/>
      <c r="AQ8" s="159"/>
      <c r="AR8" s="159"/>
      <c r="AS8" s="159"/>
      <c r="AT8" s="171"/>
    </row>
    <row r="9" spans="1:47" s="17" customFormat="1">
      <c r="A9" s="1">
        <v>1</v>
      </c>
      <c r="B9" s="2" t="s">
        <v>0</v>
      </c>
      <c r="C9" s="3">
        <v>369</v>
      </c>
      <c r="D9" s="4">
        <v>369</v>
      </c>
      <c r="E9" s="5">
        <v>0</v>
      </c>
      <c r="F9" s="5">
        <v>0</v>
      </c>
      <c r="G9" s="5">
        <v>4.2</v>
      </c>
      <c r="H9" s="6"/>
      <c r="I9" s="7"/>
      <c r="J9" s="8" t="s">
        <v>1</v>
      </c>
      <c r="K9" s="4">
        <v>1600</v>
      </c>
      <c r="L9" s="9">
        <v>1600</v>
      </c>
      <c r="M9" s="8" t="s">
        <v>2</v>
      </c>
      <c r="N9" s="9">
        <v>627</v>
      </c>
      <c r="O9" s="10">
        <v>34.1</v>
      </c>
      <c r="P9" s="11">
        <v>28.26</v>
      </c>
      <c r="Q9" s="12">
        <f t="shared" ref="Q9:Q15" si="0">ROUND(100*(P9-O9)/O9,1)</f>
        <v>-17.100000000000001</v>
      </c>
      <c r="R9" s="3">
        <v>3</v>
      </c>
      <c r="S9" s="4">
        <v>0</v>
      </c>
      <c r="T9" s="4">
        <v>70</v>
      </c>
      <c r="U9" s="4">
        <v>25</v>
      </c>
      <c r="V9" s="4">
        <v>999</v>
      </c>
      <c r="W9" s="4">
        <v>999</v>
      </c>
      <c r="X9" s="5">
        <v>1.5</v>
      </c>
      <c r="Y9" s="4">
        <v>0.25</v>
      </c>
      <c r="Z9" s="13">
        <v>0.5</v>
      </c>
      <c r="AA9" s="3">
        <v>3</v>
      </c>
      <c r="AB9" s="4">
        <v>20</v>
      </c>
      <c r="AC9" s="5">
        <v>2</v>
      </c>
      <c r="AD9" s="14">
        <v>4.3499999999999996</v>
      </c>
      <c r="AE9" s="15">
        <v>3.8E-3</v>
      </c>
      <c r="AF9" s="16">
        <v>16</v>
      </c>
      <c r="AG9" s="5">
        <v>5.13</v>
      </c>
      <c r="AH9" s="4">
        <v>2</v>
      </c>
      <c r="AI9" s="4">
        <v>-0.05</v>
      </c>
      <c r="AJ9" s="4">
        <v>1E-3</v>
      </c>
      <c r="AK9" s="5">
        <v>3.69</v>
      </c>
      <c r="AL9" s="4">
        <v>3</v>
      </c>
      <c r="AM9" s="4">
        <v>12.86</v>
      </c>
      <c r="AN9" s="5">
        <v>6.43</v>
      </c>
      <c r="AO9" s="4">
        <v>0.2</v>
      </c>
      <c r="AP9" s="4">
        <v>10</v>
      </c>
      <c r="AQ9" s="4">
        <v>1000</v>
      </c>
      <c r="AR9" s="4">
        <v>0.1</v>
      </c>
      <c r="AS9" s="4">
        <v>-3</v>
      </c>
      <c r="AT9" s="9">
        <v>0</v>
      </c>
    </row>
    <row r="10" spans="1:47" s="17" customFormat="1">
      <c r="A10" s="18">
        <v>2</v>
      </c>
      <c r="B10" s="19" t="s">
        <v>3</v>
      </c>
      <c r="C10" s="20">
        <v>385</v>
      </c>
      <c r="D10" s="21">
        <v>385</v>
      </c>
      <c r="E10" s="22">
        <v>0</v>
      </c>
      <c r="F10" s="22">
        <v>0</v>
      </c>
      <c r="G10" s="22">
        <v>2.6</v>
      </c>
      <c r="H10" s="23"/>
      <c r="I10" s="24"/>
      <c r="J10" s="25" t="s">
        <v>1</v>
      </c>
      <c r="K10" s="21">
        <v>1548</v>
      </c>
      <c r="L10" s="26">
        <v>1545</v>
      </c>
      <c r="M10" s="25" t="s">
        <v>2</v>
      </c>
      <c r="N10" s="26">
        <v>720</v>
      </c>
      <c r="O10" s="27">
        <v>52</v>
      </c>
      <c r="P10" s="28">
        <v>42.99</v>
      </c>
      <c r="Q10" s="29">
        <f t="shared" si="0"/>
        <v>-17.3</v>
      </c>
      <c r="R10" s="20">
        <v>3</v>
      </c>
      <c r="S10" s="21">
        <v>0</v>
      </c>
      <c r="T10" s="21">
        <v>70</v>
      </c>
      <c r="U10" s="21">
        <v>25</v>
      </c>
      <c r="V10" s="21">
        <v>999</v>
      </c>
      <c r="W10" s="21">
        <v>999</v>
      </c>
      <c r="X10" s="22">
        <v>1.5</v>
      </c>
      <c r="Y10" s="21">
        <v>0.25</v>
      </c>
      <c r="Z10" s="30">
        <v>0.5</v>
      </c>
      <c r="AA10" s="20">
        <v>3</v>
      </c>
      <c r="AB10" s="21">
        <v>20</v>
      </c>
      <c r="AC10" s="22">
        <v>2</v>
      </c>
      <c r="AD10" s="31">
        <v>4.12</v>
      </c>
      <c r="AE10" s="32">
        <v>3.8E-3</v>
      </c>
      <c r="AF10" s="33">
        <v>15</v>
      </c>
      <c r="AG10" s="22">
        <v>4.24</v>
      </c>
      <c r="AH10" s="21">
        <v>2</v>
      </c>
      <c r="AI10" s="21">
        <v>-0.05</v>
      </c>
      <c r="AJ10" s="21">
        <v>1E-3</v>
      </c>
      <c r="AK10" s="22">
        <v>3.85</v>
      </c>
      <c r="AL10" s="21">
        <v>2</v>
      </c>
      <c r="AM10" s="21">
        <v>10.73</v>
      </c>
      <c r="AN10" s="22">
        <v>5.36</v>
      </c>
      <c r="AO10" s="21">
        <v>0.2</v>
      </c>
      <c r="AP10" s="21">
        <v>10</v>
      </c>
      <c r="AQ10" s="21">
        <v>1000</v>
      </c>
      <c r="AR10" s="21">
        <v>0.1</v>
      </c>
      <c r="AS10" s="21">
        <v>-3</v>
      </c>
      <c r="AT10" s="26">
        <v>0</v>
      </c>
    </row>
    <row r="11" spans="1:47" s="17" customFormat="1">
      <c r="A11" s="18">
        <v>3</v>
      </c>
      <c r="B11" s="19" t="s">
        <v>4</v>
      </c>
      <c r="C11" s="20">
        <v>343</v>
      </c>
      <c r="D11" s="21">
        <v>343</v>
      </c>
      <c r="E11" s="22">
        <v>0</v>
      </c>
      <c r="F11" s="22">
        <v>0</v>
      </c>
      <c r="G11" s="22">
        <v>3</v>
      </c>
      <c r="H11" s="23"/>
      <c r="I11" s="24"/>
      <c r="J11" s="25" t="s">
        <v>1</v>
      </c>
      <c r="K11" s="21">
        <v>1600</v>
      </c>
      <c r="L11" s="26">
        <v>1600</v>
      </c>
      <c r="M11" s="25" t="s">
        <v>2</v>
      </c>
      <c r="N11" s="26">
        <v>638</v>
      </c>
      <c r="O11" s="27">
        <v>16.3</v>
      </c>
      <c r="P11" s="28">
        <v>17.649999999999999</v>
      </c>
      <c r="Q11" s="29">
        <f t="shared" si="0"/>
        <v>8.3000000000000007</v>
      </c>
      <c r="R11" s="20">
        <v>3</v>
      </c>
      <c r="S11" s="21">
        <v>0</v>
      </c>
      <c r="T11" s="21">
        <v>100</v>
      </c>
      <c r="U11" s="21">
        <v>0</v>
      </c>
      <c r="V11" s="21">
        <v>30</v>
      </c>
      <c r="W11" s="21">
        <v>480</v>
      </c>
      <c r="X11" s="22">
        <v>1.5</v>
      </c>
      <c r="Y11" s="21">
        <v>0.25</v>
      </c>
      <c r="Z11" s="30">
        <v>0.5</v>
      </c>
      <c r="AA11" s="20">
        <v>3</v>
      </c>
      <c r="AB11" s="21">
        <v>20</v>
      </c>
      <c r="AC11" s="22">
        <v>2</v>
      </c>
      <c r="AD11" s="31">
        <v>4.67</v>
      </c>
      <c r="AE11" s="32">
        <v>3.8E-3</v>
      </c>
      <c r="AF11" s="33">
        <v>17</v>
      </c>
      <c r="AG11" s="22">
        <v>6.37</v>
      </c>
      <c r="AH11" s="21">
        <v>2</v>
      </c>
      <c r="AI11" s="21">
        <v>-0.05</v>
      </c>
      <c r="AJ11" s="21">
        <v>1E-3</v>
      </c>
      <c r="AK11" s="22">
        <v>3.4</v>
      </c>
      <c r="AL11" s="21">
        <v>3</v>
      </c>
      <c r="AM11" s="21">
        <v>11.86</v>
      </c>
      <c r="AN11" s="22">
        <v>5.9</v>
      </c>
      <c r="AO11" s="21">
        <v>0.2</v>
      </c>
      <c r="AP11" s="21">
        <v>10</v>
      </c>
      <c r="AQ11" s="21">
        <v>1000</v>
      </c>
      <c r="AR11" s="21">
        <v>0.1</v>
      </c>
      <c r="AS11" s="21">
        <v>-3</v>
      </c>
      <c r="AT11" s="26">
        <v>0</v>
      </c>
    </row>
    <row r="12" spans="1:47" s="17" customFormat="1">
      <c r="A12" s="18">
        <v>4</v>
      </c>
      <c r="B12" s="19" t="s">
        <v>5</v>
      </c>
      <c r="C12" s="20">
        <v>355</v>
      </c>
      <c r="D12" s="21">
        <v>355</v>
      </c>
      <c r="E12" s="22">
        <v>0</v>
      </c>
      <c r="F12" s="22">
        <v>0</v>
      </c>
      <c r="G12" s="22">
        <v>2.4</v>
      </c>
      <c r="H12" s="23"/>
      <c r="I12" s="24"/>
      <c r="J12" s="25" t="s">
        <v>1</v>
      </c>
      <c r="K12" s="21">
        <v>1575</v>
      </c>
      <c r="L12" s="26">
        <v>1575</v>
      </c>
      <c r="M12" s="25" t="s">
        <v>2</v>
      </c>
      <c r="N12" s="26">
        <v>605</v>
      </c>
      <c r="O12" s="27">
        <v>14.2</v>
      </c>
      <c r="P12" s="28">
        <v>14.8</v>
      </c>
      <c r="Q12" s="29">
        <f t="shared" si="0"/>
        <v>4.2</v>
      </c>
      <c r="R12" s="20">
        <v>3</v>
      </c>
      <c r="S12" s="21">
        <v>0</v>
      </c>
      <c r="T12" s="21">
        <v>100</v>
      </c>
      <c r="U12" s="21">
        <v>0</v>
      </c>
      <c r="V12" s="21">
        <v>30</v>
      </c>
      <c r="W12" s="21">
        <v>480</v>
      </c>
      <c r="X12" s="22">
        <v>1.5</v>
      </c>
      <c r="Y12" s="21">
        <v>0.25</v>
      </c>
      <c r="Z12" s="30">
        <v>0.5</v>
      </c>
      <c r="AA12" s="20">
        <v>3</v>
      </c>
      <c r="AB12" s="21">
        <v>20</v>
      </c>
      <c r="AC12" s="22">
        <v>2</v>
      </c>
      <c r="AD12" s="31">
        <v>2.91</v>
      </c>
      <c r="AE12" s="32">
        <v>3.8E-3</v>
      </c>
      <c r="AF12" s="33">
        <v>11</v>
      </c>
      <c r="AG12" s="22">
        <v>10</v>
      </c>
      <c r="AH12" s="21">
        <v>2</v>
      </c>
      <c r="AI12" s="21">
        <v>-0.05</v>
      </c>
      <c r="AJ12" s="21">
        <v>1E-3</v>
      </c>
      <c r="AK12" s="22">
        <v>3.55</v>
      </c>
      <c r="AL12" s="21">
        <v>6</v>
      </c>
      <c r="AM12" s="21">
        <v>16.899999999999999</v>
      </c>
      <c r="AN12" s="22">
        <v>8.4</v>
      </c>
      <c r="AO12" s="21">
        <v>0.2</v>
      </c>
      <c r="AP12" s="21">
        <v>10</v>
      </c>
      <c r="AQ12" s="21">
        <v>1000</v>
      </c>
      <c r="AR12" s="21">
        <v>0.1</v>
      </c>
      <c r="AS12" s="21">
        <v>-3</v>
      </c>
      <c r="AT12" s="26">
        <v>0</v>
      </c>
    </row>
    <row r="13" spans="1:47" s="17" customFormat="1">
      <c r="A13" s="18">
        <v>5</v>
      </c>
      <c r="B13" s="34" t="s">
        <v>6</v>
      </c>
      <c r="C13" s="20">
        <v>712</v>
      </c>
      <c r="D13" s="21">
        <v>712</v>
      </c>
      <c r="E13" s="22">
        <v>0</v>
      </c>
      <c r="F13" s="22">
        <v>0</v>
      </c>
      <c r="G13" s="22">
        <v>3</v>
      </c>
      <c r="H13" s="23"/>
      <c r="I13" s="24"/>
      <c r="J13" s="25" t="s">
        <v>1</v>
      </c>
      <c r="K13" s="21">
        <v>1600</v>
      </c>
      <c r="L13" s="26">
        <v>1600</v>
      </c>
      <c r="M13" s="25" t="s">
        <v>2</v>
      </c>
      <c r="N13" s="26">
        <v>593</v>
      </c>
      <c r="O13" s="27">
        <v>26.3</v>
      </c>
      <c r="P13" s="28">
        <v>28.36</v>
      </c>
      <c r="Q13" s="29">
        <f t="shared" si="0"/>
        <v>7.8</v>
      </c>
      <c r="R13" s="20">
        <v>3</v>
      </c>
      <c r="S13" s="21">
        <v>0</v>
      </c>
      <c r="T13" s="21">
        <v>100</v>
      </c>
      <c r="U13" s="21">
        <v>0</v>
      </c>
      <c r="V13" s="21">
        <v>30</v>
      </c>
      <c r="W13" s="21">
        <v>480</v>
      </c>
      <c r="X13" s="22">
        <v>1.5</v>
      </c>
      <c r="Y13" s="21">
        <v>0.25</v>
      </c>
      <c r="Z13" s="30">
        <v>0.5</v>
      </c>
      <c r="AA13" s="20">
        <v>3</v>
      </c>
      <c r="AB13" s="21">
        <v>20</v>
      </c>
      <c r="AC13" s="22">
        <v>2</v>
      </c>
      <c r="AD13" s="31">
        <v>4.43</v>
      </c>
      <c r="AE13" s="32">
        <v>3.8E-3</v>
      </c>
      <c r="AF13" s="33">
        <v>16</v>
      </c>
      <c r="AG13" s="22">
        <v>5.33</v>
      </c>
      <c r="AH13" s="21">
        <v>2</v>
      </c>
      <c r="AI13" s="21">
        <v>-0.05</v>
      </c>
      <c r="AJ13" s="21">
        <v>1E-3</v>
      </c>
      <c r="AK13" s="22">
        <v>7.12</v>
      </c>
      <c r="AL13" s="21">
        <v>1</v>
      </c>
      <c r="AM13" s="21">
        <v>12.95</v>
      </c>
      <c r="AN13" s="22">
        <v>6.45</v>
      </c>
      <c r="AO13" s="21">
        <v>0.2</v>
      </c>
      <c r="AP13" s="21">
        <v>10</v>
      </c>
      <c r="AQ13" s="21">
        <v>1000</v>
      </c>
      <c r="AR13" s="21">
        <v>0.1</v>
      </c>
      <c r="AS13" s="21">
        <v>-3</v>
      </c>
      <c r="AT13" s="26">
        <v>0</v>
      </c>
    </row>
    <row r="14" spans="1:47" s="17" customFormat="1" ht="15.75" thickBot="1">
      <c r="A14" s="35">
        <v>6</v>
      </c>
      <c r="B14" s="36" t="s">
        <v>7</v>
      </c>
      <c r="C14" s="37">
        <v>803</v>
      </c>
      <c r="D14" s="38">
        <v>803</v>
      </c>
      <c r="E14" s="39">
        <v>0</v>
      </c>
      <c r="F14" s="39">
        <v>0</v>
      </c>
      <c r="G14" s="39">
        <v>4.8</v>
      </c>
      <c r="H14" s="40"/>
      <c r="I14" s="41"/>
      <c r="J14" s="42" t="s">
        <v>1</v>
      </c>
      <c r="K14" s="38">
        <v>1600</v>
      </c>
      <c r="L14" s="43">
        <v>1600</v>
      </c>
      <c r="M14" s="42" t="s">
        <v>2</v>
      </c>
      <c r="N14" s="43">
        <v>545</v>
      </c>
      <c r="O14" s="44">
        <v>21.8</v>
      </c>
      <c r="P14" s="45">
        <v>23.39</v>
      </c>
      <c r="Q14" s="46">
        <f t="shared" si="0"/>
        <v>7.3</v>
      </c>
      <c r="R14" s="37">
        <v>3</v>
      </c>
      <c r="S14" s="38">
        <v>0</v>
      </c>
      <c r="T14" s="38">
        <v>100</v>
      </c>
      <c r="U14" s="38">
        <v>0</v>
      </c>
      <c r="V14" s="21">
        <v>30</v>
      </c>
      <c r="W14" s="21">
        <v>480</v>
      </c>
      <c r="X14" s="39">
        <v>1.5</v>
      </c>
      <c r="Y14" s="38">
        <v>0.25</v>
      </c>
      <c r="Z14" s="47">
        <v>0.5</v>
      </c>
      <c r="AA14" s="37">
        <v>3</v>
      </c>
      <c r="AB14" s="38">
        <v>20</v>
      </c>
      <c r="AC14" s="39">
        <v>2</v>
      </c>
      <c r="AD14" s="48">
        <v>7.29</v>
      </c>
      <c r="AE14" s="49">
        <v>2.2000000000000001E-3</v>
      </c>
      <c r="AF14" s="50">
        <v>14</v>
      </c>
      <c r="AG14" s="39">
        <v>9.41</v>
      </c>
      <c r="AH14" s="38">
        <v>2</v>
      </c>
      <c r="AI14" s="38">
        <v>-0.05</v>
      </c>
      <c r="AJ14" s="38">
        <v>1E-3</v>
      </c>
      <c r="AK14" s="39">
        <v>8.0299999999999994</v>
      </c>
      <c r="AL14" s="38">
        <v>3</v>
      </c>
      <c r="AM14" s="38">
        <v>7.05</v>
      </c>
      <c r="AN14" s="39">
        <v>3.5</v>
      </c>
      <c r="AO14" s="38">
        <v>0.2</v>
      </c>
      <c r="AP14" s="38">
        <v>10</v>
      </c>
      <c r="AQ14" s="38">
        <v>1000</v>
      </c>
      <c r="AR14" s="38">
        <v>0.1</v>
      </c>
      <c r="AS14" s="38">
        <v>-3</v>
      </c>
      <c r="AT14" s="43">
        <v>0</v>
      </c>
    </row>
    <row r="15" spans="1:47" s="68" customFormat="1" ht="13.5" thickBot="1">
      <c r="A15" s="51"/>
      <c r="B15" s="52" t="s">
        <v>8</v>
      </c>
      <c r="C15" s="53">
        <f t="shared" ref="C15:I15" si="1">SUM(C9:C14)</f>
        <v>2967</v>
      </c>
      <c r="D15" s="54">
        <f t="shared" si="1"/>
        <v>2967</v>
      </c>
      <c r="E15" s="55">
        <f t="shared" si="1"/>
        <v>0</v>
      </c>
      <c r="F15" s="55">
        <f t="shared" si="1"/>
        <v>0</v>
      </c>
      <c r="G15" s="55">
        <f t="shared" si="1"/>
        <v>20</v>
      </c>
      <c r="H15" s="55">
        <f t="shared" si="1"/>
        <v>0</v>
      </c>
      <c r="I15" s="56">
        <f t="shared" si="1"/>
        <v>0</v>
      </c>
      <c r="J15" s="57"/>
      <c r="K15" s="58">
        <f>+(K9*$D9+K10*$D10+K11*$D11+K12*$D12+K13*$D13+K14*$D14)/$D15</f>
        <v>1590.2612066059994</v>
      </c>
      <c r="L15" s="59">
        <v>1590</v>
      </c>
      <c r="M15" s="57"/>
      <c r="N15" s="58">
        <f>+(N9*$D9+N10*$D10+N11*$D11+N12*$D12+N13*$D13+N14*$D14)/$D15</f>
        <v>607.35524098415908</v>
      </c>
      <c r="O15" s="60">
        <v>164.8</v>
      </c>
      <c r="P15" s="61">
        <f>SUM(P9:P14)</f>
        <v>155.44999999999999</v>
      </c>
      <c r="Q15" s="62">
        <f t="shared" si="0"/>
        <v>-5.7</v>
      </c>
      <c r="R15" s="53"/>
      <c r="S15" s="54"/>
      <c r="T15" s="54"/>
      <c r="U15" s="54"/>
      <c r="V15" s="54"/>
      <c r="W15" s="54"/>
      <c r="X15" s="55"/>
      <c r="Y15" s="54"/>
      <c r="Z15" s="63"/>
      <c r="AA15" s="53"/>
      <c r="AB15" s="54"/>
      <c r="AC15" s="55"/>
      <c r="AD15" s="64"/>
      <c r="AE15" s="65"/>
      <c r="AF15" s="66"/>
      <c r="AG15" s="55"/>
      <c r="AH15" s="54"/>
      <c r="AI15" s="54"/>
      <c r="AJ15" s="54"/>
      <c r="AK15" s="55"/>
      <c r="AL15" s="54"/>
      <c r="AM15" s="54"/>
      <c r="AN15" s="55"/>
      <c r="AO15" s="54"/>
      <c r="AP15" s="54"/>
      <c r="AQ15" s="54"/>
      <c r="AR15" s="54"/>
      <c r="AS15" s="54"/>
      <c r="AT15" s="59"/>
      <c r="AU15" s="67"/>
    </row>
  </sheetData>
  <mergeCells count="7">
    <mergeCell ref="O3:Q3"/>
    <mergeCell ref="A4:A8"/>
    <mergeCell ref="B4:B8"/>
    <mergeCell ref="C5:D5"/>
    <mergeCell ref="H5:I5"/>
    <mergeCell ref="J5:L5"/>
    <mergeCell ref="M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Hydrosol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Siyabonga Sikosana</dc:creator>
  <cp:lastModifiedBy>Siyabonga Sikosana</cp:lastModifiedBy>
  <dcterms:created xsi:type="dcterms:W3CDTF">2011-03-14T14:16:23Z</dcterms:created>
  <dcterms:modified xsi:type="dcterms:W3CDTF">2011-03-14T14:19:53Z</dcterms:modified>
</cp:coreProperties>
</file>