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activeTab="0"/>
  </bookViews>
  <sheets>
    <sheet name="OSAEH29.4"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<sst xmlns="http://schemas.openxmlformats.org/spreadsheetml/2006/main" count="49" uniqueCount="34">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</sst>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4">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8"/>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6">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8"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1" fillId="37" borderId="40" xfId="0" applyFont="1" applyFill="1" applyBorder="1" applyAlignment="1" applyProtection="1">
      <alignment horizontal="center" vertical="top"/>
      <protection/>
    </xf>
    <xf numFmtId="0" fontId="1" fillId="37" borderId="45" xfId="0" applyFont="1" applyFill="1" applyBorder="1" applyAlignment="1" applyProtection="1">
      <alignment horizontal="center" vertical="top"/>
      <protection/>
    </xf>
    <xf numFmtId="0" fontId="1" fillId="37" borderId="62" xfId="0" applyFont="1" applyFill="1" applyBorder="1" applyAlignment="1" applyProtection="1">
      <alignment horizontal="center" vertical="top"/>
      <protection/>
    </xf>
    <xf numFmtId="0" fontId="1" fillId="37" borderId="17" xfId="0" applyFont="1" applyFill="1" applyBorder="1" applyAlignment="1" applyProtection="1">
      <alignment horizontal="center"/>
      <protection/>
    </xf>
    <xf numFmtId="0" fontId="1" fillId="37" borderId="39" xfId="0" applyFont="1" applyFill="1" applyBorder="1" applyAlignment="1" applyProtection="1">
      <alignment horizontal="center"/>
      <protection/>
    </xf>
    <xf numFmtId="0" fontId="1" fillId="37" borderId="63"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3" xfId="0" applyFont="1" applyFill="1" applyBorder="1" applyAlignment="1" applyProtection="1">
      <alignment horizontal="left"/>
      <protection/>
    </xf>
    <xf numFmtId="0" fontId="1" fillId="35" borderId="64" xfId="0" applyFont="1" applyFill="1" applyBorder="1" applyAlignment="1" applyProtection="1">
      <alignment horizontal="left" wrapText="1"/>
      <protection/>
    </xf>
    <xf numFmtId="0" fontId="4" fillId="35" borderId="6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
      <selection activeCell="P10" sqref="P10"/>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2" t="s">
        <v>3</v>
      </c>
      <c r="D6" s="133"/>
      <c r="E6" s="133"/>
      <c r="F6" s="133"/>
      <c r="G6" s="133"/>
      <c r="H6" s="133"/>
      <c r="I6" s="133"/>
      <c r="J6" s="133"/>
      <c r="K6" s="133"/>
      <c r="L6" s="134"/>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4</v>
      </c>
      <c r="E7" s="98">
        <v>100</v>
      </c>
      <c r="F7" s="99">
        <f>E7/$E$11</f>
        <v>0.2564102564102564</v>
      </c>
      <c r="G7" s="99">
        <f>(D7*F7)</f>
        <v>1.0256410256410255</v>
      </c>
      <c r="H7" s="12"/>
      <c r="I7" s="13"/>
      <c r="J7" s="14"/>
      <c r="K7" s="15"/>
      <c r="L7" s="65"/>
    </row>
    <row r="8" spans="2:12" ht="25.5">
      <c r="B8" s="10"/>
      <c r="C8" s="64" t="s">
        <v>24</v>
      </c>
      <c r="D8" s="57">
        <v>4</v>
      </c>
      <c r="E8" s="98">
        <v>100</v>
      </c>
      <c r="F8" s="11">
        <f>E8/$E$11</f>
        <v>0.2564102564102564</v>
      </c>
      <c r="G8" s="11">
        <f>(D8*F8)</f>
        <v>1.0256410256410255</v>
      </c>
      <c r="H8" s="12"/>
      <c r="I8" s="13"/>
      <c r="J8" s="14"/>
      <c r="K8" s="15"/>
      <c r="L8" s="65"/>
    </row>
    <row r="9" spans="2:12" ht="25.5">
      <c r="B9" s="10"/>
      <c r="C9" s="64" t="s">
        <v>25</v>
      </c>
      <c r="D9" s="57">
        <v>4</v>
      </c>
      <c r="E9" s="98">
        <v>100</v>
      </c>
      <c r="F9" s="11">
        <f>E9/$E$11</f>
        <v>0.2564102564102564</v>
      </c>
      <c r="G9" s="11">
        <f>(D9*F9)</f>
        <v>1.0256410256410255</v>
      </c>
      <c r="H9" s="12"/>
      <c r="I9" s="13"/>
      <c r="J9" s="14"/>
      <c r="K9" s="15"/>
      <c r="L9" s="65"/>
    </row>
    <row r="10" spans="2:13" ht="26.25" thickBot="1">
      <c r="B10" s="10"/>
      <c r="C10" s="66" t="s">
        <v>26</v>
      </c>
      <c r="D10" s="61">
        <v>3</v>
      </c>
      <c r="E10" s="98">
        <v>90</v>
      </c>
      <c r="F10" s="16">
        <f>E10/$E$11</f>
        <v>0.23076923076923078</v>
      </c>
      <c r="G10" s="16">
        <f>(D10*F10)</f>
        <v>0.6923076923076923</v>
      </c>
      <c r="H10" s="17"/>
      <c r="I10" s="18"/>
      <c r="J10" s="19"/>
      <c r="K10" s="20"/>
      <c r="L10" s="67"/>
      <c r="M10" s="3"/>
    </row>
    <row r="11" spans="2:13" ht="13.5" thickBot="1">
      <c r="B11" s="10"/>
      <c r="C11" s="86" t="s">
        <v>21</v>
      </c>
      <c r="D11" s="87">
        <f>SUM(D7:D10)</f>
        <v>15</v>
      </c>
      <c r="E11" s="88">
        <f>SUM(E7:E10)</f>
        <v>390</v>
      </c>
      <c r="F11" s="89">
        <f>E11/$E$11</f>
        <v>1</v>
      </c>
      <c r="G11" s="89"/>
      <c r="H11" s="90">
        <f>AVERAGE(G7:G10)</f>
        <v>0.9423076923076923</v>
      </c>
      <c r="I11" s="91">
        <f>H11/$H$16</f>
        <v>0.5856573705179282</v>
      </c>
      <c r="J11" s="92">
        <v>54.1</v>
      </c>
      <c r="K11" s="21" t="str">
        <f>IF(J11&gt;89.5,"A",IF(J11&gt;79.5,"B",IF(J11&gt;59.5,"C",IF(J11&gt;39.5,"D",IF(J11&gt;19.5,"E",IF(J11&gt;=0,"F"))))))</f>
        <v>D</v>
      </c>
      <c r="L11" s="85" t="str">
        <f>IF(AND(87.4&lt;J11,J11&lt;92.01),"A/B",IF(AND(77.4&lt;J11,J11&lt;82.01),"B/C",IF(AND(57.4&lt;J11,J11&lt;62.01),"C/D",IF(AND(37.4&lt;J11,J11&lt;42.01),"D/E",IF(AND(17.4&lt;J11,J11&lt;22.01),"E/F",K11)))))</f>
        <v>D</v>
      </c>
      <c r="M11" s="3"/>
    </row>
    <row r="12" spans="2:13" ht="13.5" thickBot="1">
      <c r="B12" s="10"/>
      <c r="C12" s="135" t="s">
        <v>7</v>
      </c>
      <c r="D12" s="136"/>
      <c r="E12" s="136"/>
      <c r="F12" s="136"/>
      <c r="G12" s="136"/>
      <c r="H12" s="136"/>
      <c r="I12" s="136"/>
      <c r="J12" s="136"/>
      <c r="K12" s="136"/>
      <c r="L12" s="137"/>
      <c r="M12" s="3"/>
    </row>
    <row r="13" spans="2:13" ht="12.75">
      <c r="B13" s="10"/>
      <c r="C13" s="64" t="s">
        <v>27</v>
      </c>
      <c r="D13" s="97">
        <v>2</v>
      </c>
      <c r="E13" s="98">
        <v>100</v>
      </c>
      <c r="F13" s="23">
        <f>E13/$E$16</f>
        <v>0.3333333333333333</v>
      </c>
      <c r="G13" s="23">
        <f>(D13*F13)</f>
        <v>0.6666666666666666</v>
      </c>
      <c r="H13" s="12"/>
      <c r="I13" s="13"/>
      <c r="J13" s="22"/>
      <c r="K13" s="15"/>
      <c r="L13" s="68"/>
      <c r="M13" s="3"/>
    </row>
    <row r="14" spans="2:13" ht="25.5">
      <c r="B14" s="10"/>
      <c r="C14" s="64" t="s">
        <v>29</v>
      </c>
      <c r="D14" s="57">
        <v>2</v>
      </c>
      <c r="E14" s="98">
        <v>100</v>
      </c>
      <c r="F14" s="24">
        <f>E14/$E$16</f>
        <v>0.3333333333333333</v>
      </c>
      <c r="G14" s="24">
        <f>(D14*F14)</f>
        <v>0.6666666666666666</v>
      </c>
      <c r="H14" s="25"/>
      <c r="I14" s="13"/>
      <c r="J14" s="22"/>
      <c r="K14" s="15"/>
      <c r="L14" s="68"/>
      <c r="M14" s="3"/>
    </row>
    <row r="15" spans="2:13" ht="26.25" thickBot="1">
      <c r="B15" s="10"/>
      <c r="C15" s="66" t="s">
        <v>28</v>
      </c>
      <c r="D15" s="61">
        <v>2</v>
      </c>
      <c r="E15" s="98">
        <v>100</v>
      </c>
      <c r="F15" s="26">
        <f>E15/$E$16</f>
        <v>0.3333333333333333</v>
      </c>
      <c r="G15" s="26">
        <f>(D15*F15)</f>
        <v>0.6666666666666666</v>
      </c>
      <c r="H15" s="17">
        <f>AVERAGE(G13:G15)</f>
        <v>0.6666666666666666</v>
      </c>
      <c r="I15" s="18"/>
      <c r="J15" s="19"/>
      <c r="K15" s="20"/>
      <c r="L15" s="69"/>
      <c r="M15" s="25"/>
    </row>
    <row r="16" spans="2:14" ht="13.5" thickBot="1">
      <c r="B16" s="10"/>
      <c r="C16" s="86" t="s">
        <v>15</v>
      </c>
      <c r="D16" s="93">
        <f>SUM(D13:D15)</f>
        <v>6</v>
      </c>
      <c r="E16" s="94">
        <f>SUM(E13:E15)</f>
        <v>300</v>
      </c>
      <c r="F16" s="95">
        <f>E16/$E$16</f>
        <v>1</v>
      </c>
      <c r="G16" s="95"/>
      <c r="H16" s="96">
        <f>SUM(H11,H15)</f>
        <v>1.608974358974359</v>
      </c>
      <c r="I16" s="96">
        <f>SUM(H15/H16)</f>
        <v>0.4143426294820717</v>
      </c>
      <c r="J16" s="130">
        <v>61</v>
      </c>
      <c r="K16" s="131" t="str">
        <f>IF(J16&gt;89.5,"A",IF(J16&gt;79.5,"B",IF(J16&gt;59.5,"C",IF(J16&gt;39.5,"D",IF(J16&gt;19.5,"E",IF(J16&gt;=0,"F"))))))</f>
        <v>C</v>
      </c>
      <c r="L16" s="85" t="str">
        <f>IF(AND(87.4&lt;J16,J16&lt;92.01),"A/B",IF(AND(77.4&lt;J16,J16&lt;82.01),"B/C",IF(AND(57.4&lt;J16,J16&lt;62.01),"C/D",IF(AND(37.4&lt;J16,J16&lt;42.01),"D/E",IF(AND(17.4&lt;J16,J16&lt;22.01),"E/F",K16)))))</f>
        <v>C/D</v>
      </c>
      <c r="M16" s="27"/>
      <c r="N16" s="28"/>
    </row>
    <row r="17" spans="2:14" ht="13.5" thickBot="1">
      <c r="B17" s="10"/>
      <c r="C17" s="70" t="s">
        <v>22</v>
      </c>
      <c r="D17" s="71"/>
      <c r="E17" s="72">
        <f>E11+E16</f>
        <v>690</v>
      </c>
      <c r="F17" s="73">
        <f>E17/$E$16</f>
        <v>2.3</v>
      </c>
      <c r="G17" s="73"/>
      <c r="H17" s="74"/>
      <c r="I17" s="74">
        <f>SUM(I11,I16)</f>
        <v>0.9999999999999999</v>
      </c>
      <c r="J17" s="75">
        <f>(I11*J11)+(I16*J16)</f>
        <v>56.958964143426286</v>
      </c>
      <c r="K17" s="76" t="str">
        <f>IF(J17&gt;89.5,"A",IF(J17&gt;79.5,"B",IF(J17&gt;59.5,"C",IF(J17&gt;39.5,"D",IF(J17&gt;19.5,"E",IF(J17&gt;=0,"F"))))))</f>
        <v>D</v>
      </c>
      <c r="L17" s="77" t="str">
        <f>IF(AND(87.4&lt;J17,J17&lt;92.01),"A/B",IF(AND(77.4&lt;J17,J17&lt;82.01),"B/C",IF(AND(57.4&lt;J17,J17&lt;62.01),"C/D",IF(AND(37.4&lt;J17,J17&lt;42.01),"D/E",IF(AND(17.4&lt;J17,J17&lt;22.01),"E/F",K17)))))</f>
        <v>D</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0.6666666666666666</v>
      </c>
      <c r="F20" s="25"/>
      <c r="G20" s="32"/>
      <c r="H20" s="33"/>
      <c r="I20" s="33"/>
      <c r="J20" s="101">
        <f>J11*E20</f>
        <v>36.06666666666666</v>
      </c>
      <c r="K20" s="35"/>
      <c r="L20" s="10"/>
      <c r="M20" s="27"/>
      <c r="N20" s="28"/>
    </row>
    <row r="21" spans="2:14" ht="12.75">
      <c r="B21" s="10"/>
      <c r="C21" s="102" t="s">
        <v>5</v>
      </c>
      <c r="D21" s="59">
        <v>1.5</v>
      </c>
      <c r="E21" s="40">
        <f>D21/D22</f>
        <v>0.3333333333333333</v>
      </c>
      <c r="F21" s="25"/>
      <c r="G21" s="32"/>
      <c r="H21" s="33"/>
      <c r="I21" s="33"/>
      <c r="J21" s="103">
        <f>E21*J16</f>
        <v>20.333333333333332</v>
      </c>
      <c r="K21" s="35"/>
      <c r="L21" s="10"/>
      <c r="M21" s="27"/>
      <c r="N21" s="28"/>
    </row>
    <row r="22" spans="2:14" ht="13.5" thickBot="1">
      <c r="B22" s="10"/>
      <c r="C22" s="104"/>
      <c r="D22" s="60">
        <f>SUM(D20:D21)</f>
        <v>4.5</v>
      </c>
      <c r="E22" s="43">
        <f>SUM(E20:E21)</f>
        <v>1</v>
      </c>
      <c r="F22" s="25"/>
      <c r="G22" s="32"/>
      <c r="H22" s="33"/>
      <c r="I22" s="33"/>
      <c r="J22" s="105">
        <f>SUM(J20:J21)</f>
        <v>56.39999999999999</v>
      </c>
      <c r="K22" s="35"/>
      <c r="L22" s="10"/>
      <c r="M22" s="27"/>
      <c r="N22" s="28"/>
    </row>
    <row r="23" spans="2:14" ht="13.5" hidden="1" thickBot="1">
      <c r="B23" s="10"/>
      <c r="C23" s="106"/>
      <c r="D23" s="140" t="s">
        <v>17</v>
      </c>
      <c r="E23" s="141"/>
      <c r="F23" s="25"/>
      <c r="G23" s="32"/>
      <c r="H23" s="33"/>
      <c r="I23" s="33"/>
      <c r="J23" s="107" t="str">
        <f>IF(J22&gt;89.5,"A",IF(J22&gt;79.5,"B",IF(J22&gt;59.5,"C",IF(J22&gt;39.5,"D",IF(J22&gt;19.5,"E",IF(J22&gt;=0,"F"))))))</f>
        <v>D</v>
      </c>
      <c r="K23" s="35"/>
      <c r="L23" s="10"/>
      <c r="M23" s="27"/>
      <c r="N23" s="28"/>
    </row>
    <row r="24" spans="2:14" ht="13.5" thickBot="1">
      <c r="B24" s="10"/>
      <c r="C24" s="112" t="s">
        <v>16</v>
      </c>
      <c r="D24" s="142" t="s">
        <v>17</v>
      </c>
      <c r="E24" s="143"/>
      <c r="F24" s="113"/>
      <c r="G24" s="114"/>
      <c r="H24" s="115"/>
      <c r="I24" s="115"/>
      <c r="J24" s="116" t="str">
        <f>IF(AND(87.4&lt;J22,J22&lt;92.01),"A/B",IF(AND(77.4&lt;J22,J22&lt;82.01),"B/C",IF(AND(57.4&lt;J22,J22&lt;62.01),"C/D",IF(AND(37.4&lt;J22,J22&lt;42.01),"D/E",IF(AND(17.4&lt;J22,J22&lt;22.01),"E/F",J23)))))</f>
        <v>D</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72.5</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v>
      </c>
      <c r="E31" s="37">
        <f>D31/D33</f>
        <v>0.39682539682539686</v>
      </c>
      <c r="I31" s="48"/>
      <c r="J31" s="38">
        <f>+J22*E31</f>
        <v>22.38095238095238</v>
      </c>
    </row>
    <row r="32" spans="3:10" ht="12.75">
      <c r="C32" s="39" t="s">
        <v>31</v>
      </c>
      <c r="D32" s="59">
        <v>3.8</v>
      </c>
      <c r="E32" s="40">
        <f>D32/D33</f>
        <v>0.6031746031746031</v>
      </c>
      <c r="I32" s="48"/>
      <c r="J32" s="41">
        <f>D28*E32</f>
        <v>43.73015873015873</v>
      </c>
    </row>
    <row r="33" spans="3:10" ht="13.5" thickBot="1">
      <c r="C33" s="42"/>
      <c r="D33" s="50">
        <f>SUM(D31:D32)</f>
        <v>6.3</v>
      </c>
      <c r="E33" s="43">
        <f>SUM(E31:E32)</f>
        <v>1</v>
      </c>
      <c r="I33" s="48"/>
      <c r="J33" s="44">
        <f>SUM(J31:J32)</f>
        <v>66.11111111111111</v>
      </c>
    </row>
    <row r="34" spans="3:10" ht="13.5" hidden="1" thickBot="1">
      <c r="C34" s="45" t="s">
        <v>8</v>
      </c>
      <c r="D34" s="46" t="s">
        <v>17</v>
      </c>
      <c r="E34" s="51"/>
      <c r="I34" s="48"/>
      <c r="J34" s="52" t="str">
        <f>IF(J33&gt;89.5,"A",IF(J33&gt;79.5,"B",IF(J33&gt;59.5,"C",IF(J33&gt;39.5,"D",IF(J33&gt;19.5,"E",IF(J33&gt;=0,"F"))))))</f>
        <v>C</v>
      </c>
    </row>
    <row r="35" spans="3:10" ht="13.5" thickBot="1">
      <c r="C35" s="126" t="s">
        <v>8</v>
      </c>
      <c r="D35" s="144" t="s">
        <v>17</v>
      </c>
      <c r="E35" s="145"/>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38"/>
      <c r="D38" s="53"/>
      <c r="E38" s="54"/>
      <c r="F38" s="55"/>
      <c r="G38" s="25"/>
    </row>
    <row r="39" spans="2:7" ht="12.75">
      <c r="B39" s="10"/>
      <c r="C39" s="138"/>
      <c r="D39" s="56"/>
      <c r="E39" s="54"/>
      <c r="F39" s="55"/>
      <c r="G39" s="25"/>
    </row>
    <row r="40" spans="2:7" ht="12.75">
      <c r="B40" s="10"/>
      <c r="C40" s="138"/>
      <c r="D40" s="53"/>
      <c r="E40" s="54"/>
      <c r="F40" s="55"/>
      <c r="G40" s="25"/>
    </row>
    <row r="41" spans="2:7" ht="12.75">
      <c r="B41" s="10"/>
      <c r="C41" s="138"/>
      <c r="D41" s="56"/>
      <c r="E41" s="54"/>
      <c r="F41" s="55"/>
      <c r="G41" s="25"/>
    </row>
    <row r="42" spans="2:7" ht="12.75">
      <c r="B42" s="10"/>
      <c r="C42" s="139"/>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2011-09-14T13:02:10Z</dcterms:modified>
  <cp:category/>
  <cp:version/>
  <cp:contentType/>
  <cp:contentStatus/>
</cp:coreProperties>
</file>